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elevateenergy1.sharepoint.com/sites/ILSFA-ProgramManagement/Shared Documents/Pilot Programs/Residential Pilot/"/>
    </mc:Choice>
  </mc:AlternateContent>
  <xr:revisionPtr revIDLastSave="3" documentId="8_{AA5D95AF-56EC-4246-B50A-73328083D0B8}" xr6:coauthVersionLast="47" xr6:coauthVersionMax="47" xr10:uidLastSave="{61DD1063-1960-41D2-A504-46D1C9D9859D}"/>
  <bookViews>
    <workbookView xWindow="28680" yWindow="-120" windowWidth="21840" windowHeight="13140" xr2:uid="{B62EBD49-BA2C-4BF5-AE9C-713DE9993103}"/>
  </bookViews>
  <sheets>
    <sheet name="Community Criteria" sheetId="1" r:id="rId1"/>
    <sheet name="Dropdow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E26" i="1" s="1"/>
  <c r="E25" i="1"/>
  <c r="E24" i="1"/>
  <c r="E23" i="1"/>
  <c r="E20" i="1"/>
  <c r="E19" i="1"/>
  <c r="E18" i="1"/>
  <c r="E17" i="1"/>
  <c r="E14" i="1"/>
  <c r="E13" i="1"/>
  <c r="E12" i="1"/>
  <c r="E15" i="1" s="1"/>
  <c r="E27" i="1" l="1"/>
</calcChain>
</file>

<file path=xl/sharedStrings.xml><?xml version="1.0" encoding="utf-8"?>
<sst xmlns="http://schemas.openxmlformats.org/spreadsheetml/2006/main" count="110" uniqueCount="64">
  <si>
    <t>In an attempt to make the most informed decision possible, these metrics will serve as a guide to how we select communities. There are two types of scoring: yes or no questions, and weighted rankings. The categories under yes or no questions are qualitative metrics that should not disqualify any community based on awarded points. The categories under weighted rankings are grouped by similarity under four categories and represent metrics that can be quantified through data.</t>
  </si>
  <si>
    <t>Community Selection Criteria</t>
  </si>
  <si>
    <t>Housing Demographics</t>
  </si>
  <si>
    <t>5 (Excellent) = This community would most benefit from a pilot program</t>
  </si>
  <si>
    <t>Eligibility by Community Types</t>
  </si>
  <si>
    <t>1 (Poor) = The community is not a good fit for the pilot</t>
  </si>
  <si>
    <t>Community Experience with and Visibility of Energy Projects</t>
  </si>
  <si>
    <t>Total Possible Score</t>
  </si>
  <si>
    <t>Unscored Considerations</t>
  </si>
  <si>
    <t>Community, Resident, and/or Organization Support</t>
  </si>
  <si>
    <t>Choose Rank 1-5:</t>
  </si>
  <si>
    <t>Weight:</t>
  </si>
  <si>
    <t>Score:</t>
  </si>
  <si>
    <t>Total Possible Points</t>
  </si>
  <si>
    <t>Percent of Total Households in the Community Under 80% AMI</t>
  </si>
  <si>
    <t>Percent of Households in the Community Occupied by Owner</t>
  </si>
  <si>
    <t>Percent of 1-4 unit homes in the Community</t>
  </si>
  <si>
    <t>Total Section Score</t>
  </si>
  <si>
    <t>/35</t>
  </si>
  <si>
    <t xml:space="preserve">Percent of the community's census tracts designated as environmental justice </t>
  </si>
  <si>
    <t>Percent of the community's census tracts designated as income eligibile</t>
  </si>
  <si>
    <t>Percent of the community's census tracts designated as R3 (Restore, Reinvest, Renew)</t>
  </si>
  <si>
    <t>/20</t>
  </si>
  <si>
    <t>The number of ILSFA Residential (Small) projects that have been dropped in the community</t>
  </si>
  <si>
    <t>The number of households participating in energy efficiency programs, such as ComEd's Nonprofit Organizations Offering, Income-Eligible Multi-Family Energy Savings Program, or Public Housing Authority Energy Services</t>
  </si>
  <si>
    <t>The number of energized or approved Residential (Small) ABP projects</t>
  </si>
  <si>
    <t>The number of energized or approved Nonprofit and Public Facility ILSFA projects</t>
  </si>
  <si>
    <t>Grand Total</t>
  </si>
  <si>
    <t>/75</t>
  </si>
  <si>
    <t>Community, Resident, and/or organization support</t>
  </si>
  <si>
    <t>Choose Yes or No:</t>
  </si>
  <si>
    <t>There is a Grassroots Educator focusing on the community area</t>
  </si>
  <si>
    <t>Yes</t>
  </si>
  <si>
    <t>We are aware of community residents or local organizations (not a GE) that have advocated for renewable energy or energy efficiency initiatives</t>
  </si>
  <si>
    <t>No</t>
  </si>
  <si>
    <t>The Community Action Agency representing the community area has the capacity and has indicated their interest in helping to help promote the Pilot Program</t>
  </si>
  <si>
    <t>The community has updated policies to further the development of solar energy markets locally, such as participating in SolSmart</t>
  </si>
  <si>
    <t>Is there an Approved Vendor already working in the community area?</t>
  </si>
  <si>
    <t>Question:</t>
  </si>
  <si>
    <t>1 - 0-19%</t>
  </si>
  <si>
    <t xml:space="preserve"> 1: 0</t>
  </si>
  <si>
    <t>1: 0-12</t>
  </si>
  <si>
    <t>1: 0-30</t>
  </si>
  <si>
    <t>2 - 20-39%</t>
  </si>
  <si>
    <t>2: 0-1</t>
  </si>
  <si>
    <t>2: 13-23</t>
  </si>
  <si>
    <t>2: 31-122</t>
  </si>
  <si>
    <t xml:space="preserve"> 2: 1</t>
  </si>
  <si>
    <t>3 - 40-59%</t>
  </si>
  <si>
    <t>3: 2-3</t>
  </si>
  <si>
    <t>3: 24-93</t>
  </si>
  <si>
    <t>3: 123-186</t>
  </si>
  <si>
    <t xml:space="preserve"> 3: 3-4</t>
  </si>
  <si>
    <t>4 - 60-79%</t>
  </si>
  <si>
    <t>4 - 60-79</t>
  </si>
  <si>
    <t>4: 4-6</t>
  </si>
  <si>
    <t>4: 94-192</t>
  </si>
  <si>
    <t>4: 187 - 366</t>
  </si>
  <si>
    <t>4: 5-7</t>
  </si>
  <si>
    <t>5 - 80 -100%</t>
  </si>
  <si>
    <t>5: &gt;193</t>
  </si>
  <si>
    <t>5: &gt;367</t>
  </si>
  <si>
    <t>5: &gt;8</t>
  </si>
  <si>
    <t>5: &gt;7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</si>
</sst>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sz val="12"/>
      <color theme="0"/>
      <name val="Calibri"/>
      <family val="2"/>
      <scheme val="minor"/>
    </font>
  </fonts>
  <fills count="6">
    <fill>
      <patternFill patternType="none"/>
    </fill>
    <fill>
      <patternFill patternType="gray125"/>
    </fill>
    <fill>
      <patternFill patternType="solid">
        <fgColor rgb="FF3A5DDE"/>
        <bgColor indexed="64"/>
      </patternFill>
    </fill>
    <fill>
      <patternFill patternType="solid">
        <fgColor theme="0"/>
        <bgColor indexed="64"/>
      </patternFill>
    </fill>
    <fill>
      <patternFill patternType="solid">
        <fgColor theme="0" tint="-0.14999847407452621"/>
        <bgColor indexed="64"/>
      </patternFill>
    </fill>
    <fill>
      <patternFill patternType="solid">
        <fgColor rgb="FF4067F6"/>
        <bgColor indexed="64"/>
      </patternFill>
    </fill>
  </fills>
  <borders count="24">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61">
    <xf numFmtId="0" fontId="0" fillId="0" borderId="0" xfId="0"/>
    <xf numFmtId="0" fontId="3" fillId="0" borderId="0" xfId="0" applyFont="1" applyAlignment="1">
      <alignment horizontal="center" wrapText="1"/>
    </xf>
    <xf numFmtId="0" fontId="2" fillId="0" borderId="0" xfId="0" applyFont="1"/>
    <xf numFmtId="0" fontId="4" fillId="0" borderId="0" xfId="0" applyFont="1" applyAlignment="1">
      <alignment wrapText="1"/>
    </xf>
    <xf numFmtId="0" fontId="3" fillId="0" borderId="0" xfId="0" applyFont="1" applyAlignment="1">
      <alignment wrapText="1"/>
    </xf>
    <xf numFmtId="0" fontId="1" fillId="2" borderId="1" xfId="0" applyFont="1" applyFill="1" applyBorder="1" applyAlignment="1">
      <alignment wrapText="1"/>
    </xf>
    <xf numFmtId="0" fontId="0" fillId="3" borderId="2" xfId="0" applyFill="1" applyBorder="1"/>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1" fillId="2" borderId="6" xfId="0" applyFont="1" applyFill="1" applyBorder="1" applyAlignment="1">
      <alignment wrapText="1"/>
    </xf>
    <xf numFmtId="0" fontId="0" fillId="3" borderId="7" xfId="0" applyFill="1" applyBorder="1"/>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0" borderId="4" xfId="0" applyBorder="1" applyAlignment="1">
      <alignment vertical="center"/>
    </xf>
    <xf numFmtId="0" fontId="0" fillId="0" borderId="4" xfId="0" applyBorder="1"/>
    <xf numFmtId="0" fontId="0" fillId="4" borderId="11" xfId="0" applyFill="1" applyBorder="1" applyAlignment="1">
      <alignment wrapText="1"/>
    </xf>
    <xf numFmtId="0" fontId="0" fillId="4" borderId="12" xfId="0" applyFill="1" applyBorder="1"/>
    <xf numFmtId="0" fontId="0" fillId="0" borderId="0" xfId="0" applyAlignment="1">
      <alignment vertical="center"/>
    </xf>
    <xf numFmtId="0" fontId="2" fillId="3" borderId="13" xfId="0" applyFont="1" applyFill="1" applyBorder="1" applyAlignment="1">
      <alignment wrapText="1"/>
    </xf>
    <xf numFmtId="0" fontId="0" fillId="0" borderId="14" xfId="0" applyBorder="1"/>
    <xf numFmtId="0" fontId="1" fillId="5" borderId="11" xfId="0" applyFont="1" applyFill="1" applyBorder="1"/>
    <xf numFmtId="0" fontId="0" fillId="3" borderId="12" xfId="0" applyFill="1" applyBorder="1"/>
    <xf numFmtId="0" fontId="0" fillId="0" borderId="9" xfId="0" applyBorder="1"/>
    <xf numFmtId="0" fontId="0" fillId="0" borderId="9" xfId="0" applyBorder="1" applyAlignment="1">
      <alignment wrapTex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2" fillId="0" borderId="0" xfId="0" applyFont="1" applyAlignment="1">
      <alignment horizontal="center" vertical="center"/>
    </xf>
    <xf numFmtId="0" fontId="0" fillId="0" borderId="18" xfId="0" applyBorder="1" applyAlignment="1">
      <alignment horizontal="center" vertical="center"/>
    </xf>
    <xf numFmtId="0" fontId="0" fillId="3" borderId="18" xfId="0" applyFill="1" applyBorder="1" applyAlignment="1">
      <alignment horizontal="center" vertical="center"/>
    </xf>
    <xf numFmtId="0" fontId="0" fillId="0" borderId="0" xfId="0" applyAlignment="1">
      <alignment vertical="top" wrapText="1"/>
    </xf>
    <xf numFmtId="0" fontId="2" fillId="3" borderId="19" xfId="0" applyFont="1" applyFill="1" applyBorder="1" applyAlignment="1">
      <alignment horizontal="right" vertical="center" wrapText="1"/>
    </xf>
    <xf numFmtId="0" fontId="2" fillId="3" borderId="15" xfId="0" applyFont="1" applyFill="1" applyBorder="1" applyAlignment="1">
      <alignment horizontal="right" vertical="center" wrapText="1"/>
    </xf>
    <xf numFmtId="0" fontId="2" fillId="3" borderId="15" xfId="0" applyFont="1" applyFill="1" applyBorder="1" applyAlignment="1">
      <alignment horizontal="center" vertical="center"/>
    </xf>
    <xf numFmtId="0" fontId="2" fillId="0" borderId="0" xfId="0" applyFont="1" applyAlignment="1">
      <alignment horizontal="left" vertical="center"/>
    </xf>
    <xf numFmtId="0" fontId="1" fillId="2" borderId="20" xfId="0" applyFont="1" applyFill="1" applyBorder="1" applyAlignment="1">
      <alignment horizontal="center" vertical="center"/>
    </xf>
    <xf numFmtId="0" fontId="3" fillId="0" borderId="0" xfId="0" applyFont="1"/>
    <xf numFmtId="0" fontId="0" fillId="0" borderId="18" xfId="0" applyBorder="1" applyAlignment="1">
      <alignment horizontal="center"/>
    </xf>
    <xf numFmtId="0" fontId="0" fillId="3" borderId="18" xfId="0" applyFill="1"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xf>
    <xf numFmtId="0" fontId="0" fillId="3" borderId="21" xfId="0" applyFill="1" applyBorder="1"/>
    <xf numFmtId="0" fontId="2" fillId="3" borderId="21" xfId="0" applyFont="1" applyFill="1" applyBorder="1" applyAlignment="1">
      <alignment horizontal="right" vertical="center" wrapText="1"/>
    </xf>
    <xf numFmtId="0" fontId="2" fillId="3" borderId="22" xfId="0" applyFont="1" applyFill="1" applyBorder="1" applyAlignment="1">
      <alignment horizontal="center" vertical="center"/>
    </xf>
    <xf numFmtId="0" fontId="0" fillId="3" borderId="0" xfId="0" applyFill="1"/>
    <xf numFmtId="0" fontId="2" fillId="3" borderId="0" xfId="0" applyFont="1" applyFill="1" applyAlignment="1">
      <alignment horizontal="left" vertical="center" wrapText="1"/>
    </xf>
    <xf numFmtId="0" fontId="2" fillId="3" borderId="0" xfId="0" applyFont="1" applyFill="1" applyAlignment="1">
      <alignment horizontal="right" vertical="center" wrapText="1"/>
    </xf>
    <xf numFmtId="0" fontId="2" fillId="3" borderId="0" xfId="0" applyFont="1" applyFill="1" applyAlignment="1">
      <alignment horizontal="center" vertical="center"/>
    </xf>
    <xf numFmtId="0" fontId="1" fillId="2" borderId="19" xfId="0" applyFont="1" applyFill="1" applyBorder="1" applyAlignment="1">
      <alignment horizontal="center" vertical="center" wrapText="1"/>
    </xf>
    <xf numFmtId="0" fontId="2" fillId="0" borderId="23" xfId="0" applyFont="1" applyBorder="1" applyAlignment="1">
      <alignment horizontal="center" vertical="center" wrapText="1"/>
    </xf>
    <xf numFmtId="0" fontId="0" fillId="0" borderId="19" xfId="0" applyBorder="1" applyAlignment="1">
      <alignment horizontal="center" vertical="center"/>
    </xf>
    <xf numFmtId="0" fontId="0" fillId="3" borderId="19" xfId="0" applyFill="1" applyBorder="1" applyAlignment="1">
      <alignment horizontal="center" vertical="center"/>
    </xf>
    <xf numFmtId="0" fontId="0" fillId="0" borderId="23" xfId="0" applyBorder="1" applyAlignment="1">
      <alignment horizontal="center" vertical="center"/>
    </xf>
    <xf numFmtId="0" fontId="2" fillId="0" borderId="4" xfId="0" applyFont="1" applyBorder="1" applyAlignment="1">
      <alignment vertical="center" wrapText="1"/>
    </xf>
    <xf numFmtId="0" fontId="2" fillId="0" borderId="0" xfId="0" applyFont="1" applyAlignment="1">
      <alignment vertical="center" wrapText="1"/>
    </xf>
    <xf numFmtId="20" fontId="0" fillId="0" borderId="0" xfId="0" applyNumberForma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6F95-7C33-46BE-BD1F-547C3AFDA7EB}">
  <dimension ref="A1:K35"/>
  <sheetViews>
    <sheetView tabSelected="1" workbookViewId="0">
      <selection activeCell="C34" sqref="C34"/>
    </sheetView>
  </sheetViews>
  <sheetFormatPr defaultRowHeight="14.5" x14ac:dyDescent="0.35"/>
  <cols>
    <col min="1" max="1" width="5.7265625" customWidth="1"/>
    <col min="2" max="2" width="55.36328125" customWidth="1"/>
    <col min="3" max="3" width="12.36328125" customWidth="1"/>
    <col min="4" max="4" width="8.7265625" customWidth="1"/>
  </cols>
  <sheetData>
    <row r="1" spans="1:11" ht="89.5" customHeight="1" x14ac:dyDescent="0.35">
      <c r="A1" s="1" t="s">
        <v>0</v>
      </c>
      <c r="B1" s="1"/>
      <c r="C1" s="1"/>
    </row>
    <row r="2" spans="1:11" ht="23" customHeight="1" x14ac:dyDescent="0.35">
      <c r="A2" s="2"/>
      <c r="B2" s="3" t="s">
        <v>1</v>
      </c>
    </row>
    <row r="3" spans="1:11" ht="15" thickBot="1" x14ac:dyDescent="0.4">
      <c r="A3" s="2"/>
      <c r="E3" s="4"/>
      <c r="F3" s="4"/>
      <c r="G3" s="4"/>
      <c r="H3" s="4"/>
      <c r="I3" s="4"/>
      <c r="J3" s="4"/>
      <c r="K3" s="4"/>
    </row>
    <row r="4" spans="1:11" x14ac:dyDescent="0.35">
      <c r="A4" s="2"/>
      <c r="B4" s="5" t="s">
        <v>2</v>
      </c>
      <c r="C4" s="6">
        <v>35</v>
      </c>
      <c r="E4" s="7" t="s">
        <v>3</v>
      </c>
      <c r="F4" s="8"/>
      <c r="G4" s="8"/>
      <c r="H4" s="8"/>
      <c r="I4" s="8"/>
      <c r="J4" s="9"/>
    </row>
    <row r="5" spans="1:11" x14ac:dyDescent="0.35">
      <c r="B5" s="10" t="s">
        <v>4</v>
      </c>
      <c r="C5" s="11">
        <v>20</v>
      </c>
      <c r="E5" s="12" t="s">
        <v>5</v>
      </c>
      <c r="F5" s="13"/>
      <c r="G5" s="13"/>
      <c r="H5" s="13"/>
      <c r="I5" s="13"/>
      <c r="J5" s="14"/>
    </row>
    <row r="6" spans="1:11" ht="15" thickBot="1" x14ac:dyDescent="0.4">
      <c r="B6" s="10" t="s">
        <v>6</v>
      </c>
      <c r="C6" s="11">
        <v>20</v>
      </c>
      <c r="E6" s="15"/>
      <c r="I6" s="16"/>
    </row>
    <row r="7" spans="1:11" ht="19" customHeight="1" thickBot="1" x14ac:dyDescent="0.4">
      <c r="B7" s="17" t="s">
        <v>7</v>
      </c>
      <c r="C7" s="18">
        <v>75</v>
      </c>
      <c r="E7" s="19"/>
    </row>
    <row r="8" spans="1:11" ht="18.5" customHeight="1" thickBot="1" x14ac:dyDescent="0.4">
      <c r="B8" s="20" t="s">
        <v>8</v>
      </c>
      <c r="C8" s="21"/>
    </row>
    <row r="9" spans="1:11" ht="15" thickBot="1" x14ac:dyDescent="0.4">
      <c r="B9" s="22" t="s">
        <v>9</v>
      </c>
      <c r="C9" s="23"/>
    </row>
    <row r="10" spans="1:11" x14ac:dyDescent="0.35">
      <c r="A10" s="24"/>
      <c r="B10" s="25"/>
      <c r="C10" s="24"/>
      <c r="D10" s="24"/>
    </row>
    <row r="11" spans="1:11" ht="29" x14ac:dyDescent="0.35">
      <c r="A11" s="26" t="s">
        <v>2</v>
      </c>
      <c r="B11" s="27"/>
      <c r="C11" s="28" t="s">
        <v>10</v>
      </c>
      <c r="D11" s="29" t="s">
        <v>11</v>
      </c>
      <c r="E11" s="30" t="s">
        <v>12</v>
      </c>
      <c r="F11" s="31" t="s">
        <v>13</v>
      </c>
    </row>
    <row r="12" spans="1:11" ht="30" customHeight="1" x14ac:dyDescent="0.35">
      <c r="A12" s="32">
        <v>1</v>
      </c>
      <c r="B12" s="33" t="s">
        <v>14</v>
      </c>
      <c r="C12" s="33"/>
      <c r="D12" s="33">
        <v>3</v>
      </c>
      <c r="E12" s="33">
        <f>IF(C12="1 - 0-19%",3, IF( C12="2 - 20-39%", 4, IF( C12="3 - 40-59%", 6, IF( C12="4 - 60-79%", 12, IF(C12="5 - 80 -100%",15, 0)))))</f>
        <v>0</v>
      </c>
      <c r="G12" s="34"/>
      <c r="H12" s="34"/>
      <c r="I12" s="34"/>
      <c r="J12" s="34"/>
      <c r="K12" s="34"/>
    </row>
    <row r="13" spans="1:11" ht="28" customHeight="1" x14ac:dyDescent="0.35">
      <c r="A13" s="32">
        <v>2</v>
      </c>
      <c r="B13" s="33" t="s">
        <v>15</v>
      </c>
      <c r="C13" s="33"/>
      <c r="D13" s="33">
        <v>2.5</v>
      </c>
      <c r="E13" s="33">
        <f>IF(C13="1 - 0-19%",2.5, IF( C13="2 - 20-39%", 5, IF( C13="3 - 40-59%", 7.5, IF( C13="4 - 60-79%", 10, IF(C13="5 - 80 -100%",12.5, 0)))))</f>
        <v>0</v>
      </c>
      <c r="G13" s="19"/>
    </row>
    <row r="14" spans="1:11" ht="27.5" customHeight="1" x14ac:dyDescent="0.35">
      <c r="A14" s="32">
        <v>3</v>
      </c>
      <c r="B14" s="33" t="s">
        <v>16</v>
      </c>
      <c r="C14" s="33"/>
      <c r="D14" s="33">
        <v>1.5</v>
      </c>
      <c r="E14" s="33">
        <f>IF(C14="1 - 0-19%",1.5, IF( C14="2 - 20-39%", 3, IF( C14="3 - 40-59%", 4.5, IF( C14="4 - 60-79%", 6, IF(C14="5 - 80 -100%", 7.5, 0)))))</f>
        <v>0</v>
      </c>
    </row>
    <row r="15" spans="1:11" x14ac:dyDescent="0.35">
      <c r="A15" s="35" t="s">
        <v>17</v>
      </c>
      <c r="B15" s="36"/>
      <c r="C15" s="36"/>
      <c r="D15" s="36"/>
      <c r="E15" s="37">
        <f>SUM(E12:E14)</f>
        <v>0</v>
      </c>
      <c r="F15" s="38" t="s">
        <v>18</v>
      </c>
    </row>
    <row r="16" spans="1:11" ht="29" x14ac:dyDescent="0.35">
      <c r="A16" s="26" t="s">
        <v>4</v>
      </c>
      <c r="B16" s="27"/>
      <c r="C16" s="28" t="s">
        <v>10</v>
      </c>
      <c r="D16" s="29" t="s">
        <v>11</v>
      </c>
      <c r="E16" s="39" t="s">
        <v>12</v>
      </c>
      <c r="H16" s="40"/>
    </row>
    <row r="17" spans="1:11" ht="43" customHeight="1" x14ac:dyDescent="0.35">
      <c r="A17" s="41">
        <v>4</v>
      </c>
      <c r="B17" s="42" t="s">
        <v>19</v>
      </c>
      <c r="C17" s="33"/>
      <c r="D17" s="33">
        <v>1.5</v>
      </c>
      <c r="E17" s="33">
        <f>IF(C17="1 - 0-19%",1.5, IF( C17="2 - 20-39%", 3, IF( C17="3 - 40-59%", 4.5, IF( C17="4 - 60-79%", 6, IF(C17="5 - 80 -100%", 7.5, 0)))))</f>
        <v>0</v>
      </c>
      <c r="H17" s="40"/>
    </row>
    <row r="18" spans="1:11" ht="45.5" customHeight="1" x14ac:dyDescent="0.35">
      <c r="A18" s="41">
        <v>5</v>
      </c>
      <c r="B18" s="42" t="s">
        <v>20</v>
      </c>
      <c r="C18" s="33"/>
      <c r="D18" s="33">
        <v>1.5</v>
      </c>
      <c r="E18" s="33">
        <f>IF(C18="1 - 0-19%",1.5, IF( C18="2 - 20-39%", 3, IF( C18="3 - 40-59%", 4.5, IF( C18="4 - 60-79%", 6, IF(C18="5 - 80 -100%", 7.5, 0)))))</f>
        <v>0</v>
      </c>
      <c r="H18" s="40"/>
    </row>
    <row r="19" spans="1:11" ht="39.5" customHeight="1" x14ac:dyDescent="0.35">
      <c r="A19" s="41">
        <v>6</v>
      </c>
      <c r="B19" s="43" t="s">
        <v>21</v>
      </c>
      <c r="C19" s="32"/>
      <c r="D19" s="32">
        <v>1</v>
      </c>
      <c r="E19" s="33">
        <f t="shared" ref="E19" si="0">IF(C19="1 - 0-19%",1, IF( C19="2 - 20-39%", 2, IF( C19="3 - 40-59%", 3, IF( C19="4 - 60-79%", 4, IF(C19="5 - 80 -100%",5, 0)))))</f>
        <v>0</v>
      </c>
    </row>
    <row r="20" spans="1:11" x14ac:dyDescent="0.35">
      <c r="A20" s="35" t="s">
        <v>17</v>
      </c>
      <c r="B20" s="36"/>
      <c r="C20" s="36"/>
      <c r="D20" s="36"/>
      <c r="E20" s="37">
        <f>SUM(E17:E19)</f>
        <v>0</v>
      </c>
      <c r="F20" s="38" t="s">
        <v>22</v>
      </c>
    </row>
    <row r="21" spans="1:11" ht="29" x14ac:dyDescent="0.35">
      <c r="A21" s="26" t="s">
        <v>6</v>
      </c>
      <c r="B21" s="27"/>
      <c r="C21" s="28" t="s">
        <v>10</v>
      </c>
      <c r="D21" s="29" t="s">
        <v>11</v>
      </c>
      <c r="E21" s="39" t="s">
        <v>12</v>
      </c>
      <c r="F21" s="38"/>
    </row>
    <row r="22" spans="1:11" ht="61" customHeight="1" x14ac:dyDescent="0.35">
      <c r="A22" s="32">
        <v>7</v>
      </c>
      <c r="B22" s="42" t="s">
        <v>23</v>
      </c>
      <c r="C22" s="33"/>
      <c r="D22" s="33">
        <v>1.5</v>
      </c>
      <c r="E22" s="33">
        <f>IF(C22=" 1: 0",1.5, IF( C22="2: 0-1", 3, IF( C22="3: 2-3", 4.5, IF( C22="4: 4-6", 6, IF( C22="5: &gt;7", 7.5, 0)))))</f>
        <v>0</v>
      </c>
    </row>
    <row r="23" spans="1:11" ht="90" customHeight="1" x14ac:dyDescent="0.35">
      <c r="A23" s="32">
        <v>8</v>
      </c>
      <c r="B23" s="43" t="s">
        <v>24</v>
      </c>
      <c r="C23" s="33"/>
      <c r="D23" s="33">
        <v>1.5</v>
      </c>
      <c r="E23" s="33">
        <f>IF(C23="1: 0-12",1.5, IF( C23="2: 13-23", 3, IF( C23="3: 24-93", 4.5, IF( C23="4: 94-192", 6, IF( C23="5: &gt;193", 7.5, 0)))))</f>
        <v>0</v>
      </c>
      <c r="K23" s="40"/>
    </row>
    <row r="24" spans="1:11" ht="48.5" customHeight="1" x14ac:dyDescent="0.35">
      <c r="A24" s="32">
        <v>9</v>
      </c>
      <c r="B24" s="42" t="s">
        <v>25</v>
      </c>
      <c r="C24" s="33"/>
      <c r="D24" s="33">
        <v>0.5</v>
      </c>
      <c r="E24" s="33">
        <f>IF(C24="1: 0-30",0.5, IF( C24="2: 31-122", 1, IF( C24="3: 123-186", 1.5, IF( C24="4: 187 - 366", 2, IF( C24="5: &gt;367", 2.5, 0)))))</f>
        <v>0</v>
      </c>
    </row>
    <row r="25" spans="1:11" ht="46" customHeight="1" x14ac:dyDescent="0.35">
      <c r="A25" s="32">
        <v>10</v>
      </c>
      <c r="B25" s="43" t="s">
        <v>26</v>
      </c>
      <c r="C25" s="44"/>
      <c r="D25" s="33">
        <v>0.5</v>
      </c>
      <c r="E25" s="33">
        <f>IF(C25=" 1: 0",0.5, IF(C25= " 2: 1", 1, IF(C25= " 3: 3-4", 1.5, IF(C25= "4: 5-7", 2, IF(C25= "5: &gt;8", 2.5, 0)))))</f>
        <v>0</v>
      </c>
      <c r="K25" s="40"/>
    </row>
    <row r="26" spans="1:11" ht="15" thickBot="1" x14ac:dyDescent="0.4">
      <c r="A26" s="35" t="s">
        <v>17</v>
      </c>
      <c r="B26" s="36"/>
      <c r="C26" s="36"/>
      <c r="D26" s="36"/>
      <c r="E26" s="37">
        <f>SUM(E22:E25)</f>
        <v>0</v>
      </c>
      <c r="F26" s="38" t="s">
        <v>22</v>
      </c>
      <c r="K26" s="40"/>
    </row>
    <row r="27" spans="1:11" ht="15" thickBot="1" x14ac:dyDescent="0.4">
      <c r="A27" s="45"/>
      <c r="B27" s="46" t="s">
        <v>27</v>
      </c>
      <c r="C27" s="46"/>
      <c r="D27" s="46"/>
      <c r="E27" s="47">
        <f>SUM(E35+E15+E26+E20)</f>
        <v>0</v>
      </c>
      <c r="F27" s="38" t="s">
        <v>28</v>
      </c>
      <c r="K27" s="40"/>
    </row>
    <row r="28" spans="1:11" ht="43.5" x14ac:dyDescent="0.35">
      <c r="A28" s="48"/>
      <c r="B28" s="49" t="s">
        <v>8</v>
      </c>
      <c r="C28" s="50"/>
      <c r="D28" s="50"/>
      <c r="E28" s="51"/>
      <c r="F28" s="38"/>
      <c r="K28" s="40"/>
    </row>
    <row r="29" spans="1:11" ht="43.5" x14ac:dyDescent="0.35">
      <c r="A29" s="26" t="s">
        <v>29</v>
      </c>
      <c r="B29" s="27"/>
      <c r="C29" s="52" t="s">
        <v>30</v>
      </c>
      <c r="D29" s="53"/>
      <c r="E29" s="31"/>
      <c r="F29" s="40"/>
      <c r="K29" s="40"/>
    </row>
    <row r="30" spans="1:11" ht="26.5" customHeight="1" x14ac:dyDescent="0.35">
      <c r="A30" s="54">
        <v>11</v>
      </c>
      <c r="B30" s="33" t="s">
        <v>31</v>
      </c>
      <c r="C30" s="55"/>
      <c r="D30" s="56"/>
      <c r="E30" s="44"/>
      <c r="K30" s="40"/>
    </row>
    <row r="31" spans="1:11" ht="57" customHeight="1" x14ac:dyDescent="0.35">
      <c r="A31" s="54">
        <v>12</v>
      </c>
      <c r="B31" s="42" t="s">
        <v>33</v>
      </c>
      <c r="C31" s="55"/>
      <c r="D31" s="56"/>
      <c r="E31" s="44"/>
      <c r="K31" s="40"/>
    </row>
    <row r="32" spans="1:11" ht="54.5" customHeight="1" x14ac:dyDescent="0.35">
      <c r="A32" s="54">
        <v>13</v>
      </c>
      <c r="B32" s="42" t="s">
        <v>35</v>
      </c>
      <c r="C32" s="55"/>
      <c r="D32" s="56"/>
      <c r="E32" s="44"/>
    </row>
    <row r="33" spans="1:6" ht="41" customHeight="1" x14ac:dyDescent="0.35">
      <c r="A33" s="32">
        <v>14</v>
      </c>
      <c r="B33" s="42" t="s">
        <v>36</v>
      </c>
      <c r="C33" s="55"/>
      <c r="D33" s="56"/>
      <c r="E33" s="44"/>
    </row>
    <row r="34" spans="1:6" ht="40" customHeight="1" x14ac:dyDescent="0.35">
      <c r="A34" s="32">
        <v>15</v>
      </c>
      <c r="B34" s="42" t="s">
        <v>37</v>
      </c>
      <c r="C34" s="55"/>
      <c r="D34" s="56"/>
      <c r="E34" s="44"/>
    </row>
    <row r="35" spans="1:6" x14ac:dyDescent="0.35">
      <c r="A35" s="57"/>
      <c r="B35" s="57"/>
      <c r="C35" s="57"/>
      <c r="D35" s="58"/>
      <c r="E35" s="31"/>
      <c r="F35" s="38"/>
    </row>
  </sheetData>
  <mergeCells count="11">
    <mergeCell ref="A20:D20"/>
    <mergeCell ref="A21:B21"/>
    <mergeCell ref="A26:D26"/>
    <mergeCell ref="B27:D27"/>
    <mergeCell ref="A29:B29"/>
    <mergeCell ref="A1:C1"/>
    <mergeCell ref="E4:J4"/>
    <mergeCell ref="E5:J5"/>
    <mergeCell ref="A11:B11"/>
    <mergeCell ref="A15:D15"/>
    <mergeCell ref="A16:B1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14D6FB4E-C907-4F5B-B6F1-9D05F94FF09A}">
          <x14:formula1>
            <xm:f>Dropdowns!$B$2:$B$6</xm:f>
          </x14:formula1>
          <xm:sqref>C12</xm:sqref>
        </x14:dataValidation>
        <x14:dataValidation type="list" allowBlank="1" showInputMessage="1" showErrorMessage="1" xr:uid="{E8882AAB-19C1-409C-B55F-5AB5FA20F688}">
          <x14:formula1>
            <xm:f>Dropdowns!$C$2:$C$6</xm:f>
          </x14:formula1>
          <xm:sqref>C13</xm:sqref>
        </x14:dataValidation>
        <x14:dataValidation type="list" allowBlank="1" showInputMessage="1" showErrorMessage="1" xr:uid="{B188160C-DE63-4D8D-B29C-0064EA8EF116}">
          <x14:formula1>
            <xm:f>Dropdowns!$D$2:$D$6</xm:f>
          </x14:formula1>
          <xm:sqref>C14</xm:sqref>
        </x14:dataValidation>
        <x14:dataValidation type="list" allowBlank="1" showInputMessage="1" showErrorMessage="1" xr:uid="{1B3704FA-1E57-48FB-A8CD-33DC87BAB3AC}">
          <x14:formula1>
            <xm:f>Dropdowns!$E$2:$E$6</xm:f>
          </x14:formula1>
          <xm:sqref>C17</xm:sqref>
        </x14:dataValidation>
        <x14:dataValidation type="list" allowBlank="1" showInputMessage="1" showErrorMessage="1" xr:uid="{7ACA26EE-070C-4139-B0AF-51318E71E6F4}">
          <x14:formula1>
            <xm:f>Dropdowns!$F$2:$F$6</xm:f>
          </x14:formula1>
          <xm:sqref>C18</xm:sqref>
        </x14:dataValidation>
        <x14:dataValidation type="list" allowBlank="1" showInputMessage="1" showErrorMessage="1" xr:uid="{A5AFB5AE-ACED-44BA-82CA-596D37C44464}">
          <x14:formula1>
            <xm:f>Dropdowns!$G$2:$G$6</xm:f>
          </x14:formula1>
          <xm:sqref>C19</xm:sqref>
        </x14:dataValidation>
        <x14:dataValidation type="list" allowBlank="1" showInputMessage="1" showErrorMessage="1" xr:uid="{6CD0794E-6463-46F7-B74C-3A5229E69DBC}">
          <x14:formula1>
            <xm:f>Dropdowns!$H$2:$H$6</xm:f>
          </x14:formula1>
          <xm:sqref>C22</xm:sqref>
        </x14:dataValidation>
        <x14:dataValidation type="list" allowBlank="1" showInputMessage="1" showErrorMessage="1" xr:uid="{C94B8698-7540-4CFE-A07A-46A176EB3D82}">
          <x14:formula1>
            <xm:f>Dropdowns!$I$2:$I$6</xm:f>
          </x14:formula1>
          <xm:sqref>C23</xm:sqref>
        </x14:dataValidation>
        <x14:dataValidation type="list" allowBlank="1" showInputMessage="1" showErrorMessage="1" xr:uid="{0C0858D3-41B5-417D-896D-38E03FBDF638}">
          <x14:formula1>
            <xm:f>Dropdowns!$J$2:$J$6</xm:f>
          </x14:formula1>
          <xm:sqref>C24</xm:sqref>
        </x14:dataValidation>
        <x14:dataValidation type="list" allowBlank="1" showInputMessage="1" showErrorMessage="1" xr:uid="{0BBA5BDC-6717-4877-8F45-BA7617C8A2E9}">
          <x14:formula1>
            <xm:f>Dropdowns!$K$2:$K$6</xm:f>
          </x14:formula1>
          <xm:sqref>C25</xm:sqref>
        </x14:dataValidation>
        <x14:dataValidation type="list" allowBlank="1" showInputMessage="1" showErrorMessage="1" xr:uid="{5629C728-20D5-4263-9A3A-7A0499D3F758}">
          <x14:formula1>
            <xm:f>Dropdowns!$L$2:$L$3</xm:f>
          </x14:formula1>
          <xm:sqref>C30</xm:sqref>
        </x14:dataValidation>
        <x14:dataValidation type="list" allowBlank="1" showInputMessage="1" showErrorMessage="1" xr:uid="{DE1D7B2E-779E-4C18-86C1-DB4F4E286657}">
          <x14:formula1>
            <xm:f>Dropdowns!$M$2:$M$3</xm:f>
          </x14:formula1>
          <xm:sqref>C31</xm:sqref>
        </x14:dataValidation>
        <x14:dataValidation type="list" allowBlank="1" showInputMessage="1" showErrorMessage="1" xr:uid="{C3111A3B-1A47-46FE-A3FB-B9087934D8A6}">
          <x14:formula1>
            <xm:f>Dropdowns!$N$2:$N$3</xm:f>
          </x14:formula1>
          <xm:sqref>C32</xm:sqref>
        </x14:dataValidation>
        <x14:dataValidation type="list" allowBlank="1" showInputMessage="1" showErrorMessage="1" xr:uid="{3879A731-2844-4EEC-BCC7-841CD2E7918B}">
          <x14:formula1>
            <xm:f>Dropdowns!$O$2:$O$3</xm:f>
          </x14:formula1>
          <xm:sqref>C33</xm:sqref>
        </x14:dataValidation>
        <x14:dataValidation type="list" allowBlank="1" showInputMessage="1" showErrorMessage="1" xr:uid="{D43C025E-0C74-4C59-8CEC-6FF6EF808EF2}">
          <x14:formula1>
            <xm:f>Dropdowns!$P$2:$P$3</xm:f>
          </x14:formula1>
          <xm:sqref>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ABBB-075E-460B-80D4-7C59AB07D85A}">
  <dimension ref="A1:P6"/>
  <sheetViews>
    <sheetView workbookViewId="0">
      <selection activeCell="H7" sqref="H7"/>
    </sheetView>
  </sheetViews>
  <sheetFormatPr defaultRowHeight="14.5" x14ac:dyDescent="0.35"/>
  <sheetData>
    <row r="1" spans="1:16" x14ac:dyDescent="0.35">
      <c r="A1" t="s">
        <v>38</v>
      </c>
      <c r="B1">
        <v>1</v>
      </c>
      <c r="C1">
        <v>2</v>
      </c>
      <c r="D1">
        <v>3</v>
      </c>
      <c r="E1">
        <v>4</v>
      </c>
      <c r="F1">
        <v>5</v>
      </c>
      <c r="G1">
        <v>6</v>
      </c>
      <c r="H1">
        <v>7</v>
      </c>
      <c r="I1">
        <v>8</v>
      </c>
      <c r="J1">
        <v>9</v>
      </c>
      <c r="K1">
        <v>10</v>
      </c>
      <c r="L1">
        <v>11</v>
      </c>
      <c r="M1">
        <v>12</v>
      </c>
      <c r="N1">
        <v>13</v>
      </c>
      <c r="O1">
        <v>14</v>
      </c>
      <c r="P1">
        <v>15</v>
      </c>
    </row>
    <row r="2" spans="1:16" x14ac:dyDescent="0.35">
      <c r="B2" t="s">
        <v>39</v>
      </c>
      <c r="C2" t="s">
        <v>39</v>
      </c>
      <c r="D2" t="s">
        <v>39</v>
      </c>
      <c r="E2" t="s">
        <v>39</v>
      </c>
      <c r="F2" t="s">
        <v>39</v>
      </c>
      <c r="G2" t="s">
        <v>39</v>
      </c>
      <c r="H2" s="59" t="s">
        <v>40</v>
      </c>
      <c r="I2" t="s">
        <v>41</v>
      </c>
      <c r="J2" t="s">
        <v>42</v>
      </c>
      <c r="K2" s="59" t="s">
        <v>40</v>
      </c>
      <c r="L2" t="s">
        <v>32</v>
      </c>
      <c r="M2" t="s">
        <v>32</v>
      </c>
      <c r="N2" t="s">
        <v>32</v>
      </c>
      <c r="O2" t="s">
        <v>32</v>
      </c>
      <c r="P2" t="s">
        <v>32</v>
      </c>
    </row>
    <row r="3" spans="1:16" x14ac:dyDescent="0.35">
      <c r="B3" t="s">
        <v>43</v>
      </c>
      <c r="C3" t="s">
        <v>43</v>
      </c>
      <c r="D3" t="s">
        <v>43</v>
      </c>
      <c r="E3" t="s">
        <v>43</v>
      </c>
      <c r="F3" t="s">
        <v>43</v>
      </c>
      <c r="G3" t="s">
        <v>43</v>
      </c>
      <c r="H3" t="s">
        <v>44</v>
      </c>
      <c r="I3" s="60" t="s">
        <v>45</v>
      </c>
      <c r="J3" t="s">
        <v>46</v>
      </c>
      <c r="K3" s="59" t="s">
        <v>47</v>
      </c>
      <c r="L3" t="s">
        <v>34</v>
      </c>
      <c r="M3" t="s">
        <v>34</v>
      </c>
      <c r="N3" t="s">
        <v>34</v>
      </c>
      <c r="O3" t="s">
        <v>34</v>
      </c>
      <c r="P3" t="s">
        <v>34</v>
      </c>
    </row>
    <row r="4" spans="1:16" x14ac:dyDescent="0.35">
      <c r="B4" t="s">
        <v>48</v>
      </c>
      <c r="C4" t="s">
        <v>48</v>
      </c>
      <c r="D4" t="s">
        <v>48</v>
      </c>
      <c r="E4" t="s">
        <v>48</v>
      </c>
      <c r="F4" t="s">
        <v>48</v>
      </c>
      <c r="G4" t="s">
        <v>48</v>
      </c>
      <c r="H4" t="s">
        <v>49</v>
      </c>
      <c r="I4" t="s">
        <v>50</v>
      </c>
      <c r="J4" t="s">
        <v>51</v>
      </c>
      <c r="K4" s="59" t="s">
        <v>52</v>
      </c>
    </row>
    <row r="5" spans="1:16" x14ac:dyDescent="0.35">
      <c r="B5" t="s">
        <v>53</v>
      </c>
      <c r="C5" t="s">
        <v>54</v>
      </c>
      <c r="D5" t="s">
        <v>54</v>
      </c>
      <c r="E5" t="s">
        <v>53</v>
      </c>
      <c r="F5" t="s">
        <v>53</v>
      </c>
      <c r="G5" t="s">
        <v>53</v>
      </c>
      <c r="H5" t="s">
        <v>55</v>
      </c>
      <c r="I5" t="s">
        <v>56</v>
      </c>
      <c r="J5" t="s">
        <v>57</v>
      </c>
      <c r="K5" s="59" t="s">
        <v>58</v>
      </c>
    </row>
    <row r="6" spans="1:16" x14ac:dyDescent="0.35">
      <c r="B6" t="s">
        <v>59</v>
      </c>
      <c r="C6" t="s">
        <v>59</v>
      </c>
      <c r="D6" t="s">
        <v>59</v>
      </c>
      <c r="E6" t="s">
        <v>59</v>
      </c>
      <c r="F6" t="s">
        <v>59</v>
      </c>
      <c r="G6" t="s">
        <v>59</v>
      </c>
      <c r="H6" t="s">
        <v>63</v>
      </c>
      <c r="I6" t="s">
        <v>60</v>
      </c>
      <c r="J6" t="s">
        <v>61</v>
      </c>
      <c r="K6" s="59"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18" ma:contentTypeDescription="Create a new document." ma:contentTypeScope="" ma:versionID="3c2231d6b57820de071e51799cbce0f1">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5d9b18e833c7ded671d23e1f73b4269f"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b95cb2c-15d4-40b4-a5ea-5b363946ee4f" xsi:nil="true"/>
    <_ip_UnifiedCompliancePolicyProperties xmlns="http://schemas.microsoft.com/sharepoint/v3" xsi:nil="true"/>
    <lcf76f155ced4ddcb4097134ff3c332f xmlns="b6b43722-16b9-40ab-9842-b5379c0457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14925E-1B09-4E27-A812-4E74D47CC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b43722-16b9-40ab-9842-b5379c0457c4"/>
    <ds:schemaRef ds:uri="3b95cb2c-15d4-40b4-a5ea-5b363946e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66A393-3C00-45B9-A14E-5C5447D8D30D}">
  <ds:schemaRefs>
    <ds:schemaRef ds:uri="http://schemas.microsoft.com/sharepoint/v3/contenttype/forms"/>
  </ds:schemaRefs>
</ds:datastoreItem>
</file>

<file path=customXml/itemProps3.xml><?xml version="1.0" encoding="utf-8"?>
<ds:datastoreItem xmlns:ds="http://schemas.openxmlformats.org/officeDocument/2006/customXml" ds:itemID="{9F0A45F3-0E0C-4461-9C88-8A838BD96FB5}">
  <ds:schemaRefs>
    <ds:schemaRef ds:uri="b6b43722-16b9-40ab-9842-b5379c0457c4"/>
    <ds:schemaRef ds:uri="http://schemas.microsoft.com/office/2006/documentManagement/types"/>
    <ds:schemaRef ds:uri="http://purl.org/dc/terms/"/>
    <ds:schemaRef ds:uri="http://schemas.openxmlformats.org/package/2006/metadata/core-properties"/>
    <ds:schemaRef ds:uri="http://schemas.microsoft.com/sharepoint/v3"/>
    <ds:schemaRef ds:uri="http://purl.org/dc/dcmitype/"/>
    <ds:schemaRef ds:uri="http://schemas.microsoft.com/office/infopath/2007/PartnerControls"/>
    <ds:schemaRef ds:uri="http://schemas.microsoft.com/office/2006/metadata/properties"/>
    <ds:schemaRef ds:uri="3b95cb2c-15d4-40b4-a5ea-5b363946ee4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Community Criteria</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Alexandria Cedergren</dc:creator>
  <cp:lastModifiedBy>Alexandria Cedergren</cp:lastModifiedBy>
  <cp:lastPrinted>2023-02-13T15:30:57Z</cp:lastPrinted>
  <dcterms:created xsi:type="dcterms:W3CDTF">2023-02-09T20:07:48Z</dcterms:created>
  <dcterms:modified xsi:type="dcterms:W3CDTF">2023-02-13T15:31:24Z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