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elevateenergy.local\files\Energy\02 Projects\Active Projects\IPA ILSFA\03 Work Products\Communications and Marketing\2021\2021-Project Tables\Pre-Project Selection\CS\"/>
    </mc:Choice>
  </mc:AlternateContent>
  <xr:revisionPtr revIDLastSave="0" documentId="13_ncr:1_{4ECAD93D-C778-4F1B-99CF-E1B578D9C5F1}" xr6:coauthVersionLast="46" xr6:coauthVersionMax="46" xr10:uidLastSave="{00000000-0000-0000-0000-000000000000}"/>
  <bookViews>
    <workbookView xWindow="28680" yWindow="-45" windowWidth="29040" windowHeight="15840" xr2:uid="{00000000-000D-0000-FFFF-FFFF00000000}"/>
  </bookViews>
  <sheets>
    <sheet name="LICS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<sst xmlns="http://schemas.openxmlformats.org/spreadsheetml/2006/main" count="151" uniqueCount="80">
  <si>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</si>
  <si>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</si>
  <si>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</si>
  <si>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</si>
  <si>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</si>
  <si>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</si>
  <si>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</si>
  <si>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</si>
  <si>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</si>
  <si>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</si>
  <si>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</si>
  <si>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</si>
  <si>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</si>
  <si>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</si>
  <si>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</si>
  <si>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</si>
  <si>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</si>
  <si>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</si>
  <si>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</si>
  <si>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</si>
  <si>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</si>
  <si>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</si>
  <si>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</si>
  <si>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</si>
  <si>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</si>
  <si>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</si>
  <si>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</si>
  <si>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</si>
  <si>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</si>
  <si>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</si>
  <si>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</si>
  <si>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</si>
  <si>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</si>
  <si>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</si>
  <si>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</si>
  <si>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</si>
  <si>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</si>
  <si>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</si>
  <si>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 xml:space="preserve">Projected Project Size (AC kW) </t>
  </si>
  <si>
    <t>&gt;1,000</t>
  </si>
  <si>
    <t>Size Category (AC kW)</t>
  </si>
  <si>
    <t>MWBE Points</t>
  </si>
  <si>
    <t>Anchor Type: Project Host (Yes or No)</t>
  </si>
  <si>
    <t>Anchor Type: Critical Service Provider (Yes or No)</t>
  </si>
  <si>
    <t xml:space="preserve">Environmental Justice Community </t>
  </si>
  <si>
    <t>Low-Income Census Tract</t>
  </si>
  <si>
    <t>Anchor Type: Non-Profit/ Public Facility</t>
  </si>
  <si>
    <t xml:space="preserve">This table lists all of the project attributes on which project selection is based. Scores are listed only for those categories where scores are predetermined based on the inherent characteristics of the projects.  </t>
  </si>
  <si>
    <t>P-3452 - PY4</t>
  </si>
  <si>
    <t>P-3456 - PY4</t>
  </si>
  <si>
    <t>P-3463 - PY4</t>
  </si>
  <si>
    <t>P-3471 - PY4*</t>
  </si>
  <si>
    <t>P-3472 - PY4*</t>
  </si>
  <si>
    <t>P-3495 - PY4</t>
  </si>
  <si>
    <t>Region for Regional Environmental Justice Scores</t>
  </si>
  <si>
    <t>Cook</t>
  </si>
  <si>
    <t>West Central</t>
  </si>
  <si>
    <t>Regional Environmental Justice Score Points</t>
  </si>
  <si>
    <t>Non-Profit</t>
  </si>
  <si>
    <t>Public Facility</t>
  </si>
  <si>
    <t>Environmental Justice Communities Selection Stage</t>
  </si>
  <si>
    <t>2021-2022 Rank Scores: Low-Income Community Solar Sub-Program</t>
  </si>
  <si>
    <t>Total Points</t>
  </si>
  <si>
    <t>Points</t>
  </si>
  <si>
    <t>Size &gt;1000</t>
  </si>
  <si>
    <t>Size &gt;500&lt;=1000</t>
  </si>
  <si>
    <t>Size &gt;100&lt;=500</t>
  </si>
  <si>
    <t>Size &lt;=100</t>
  </si>
  <si>
    <t>EJ Region - Highest Regional EJ Score</t>
  </si>
  <si>
    <t>EJ Region - Second Highest Regional EJ Score</t>
  </si>
  <si>
    <t>EJ Region - No RECs to date</t>
  </si>
  <si>
    <t>EJ Region - All Other Regions</t>
  </si>
  <si>
    <t>EJC - Yes</t>
  </si>
  <si>
    <t>LI CT - Yes</t>
  </si>
  <si>
    <t>WMBE - Yes</t>
  </si>
  <si>
    <t>Anchor Type NP/PF</t>
  </si>
  <si>
    <t>Anchor Type PH</t>
  </si>
  <si>
    <t>Anchor Type CSP</t>
  </si>
  <si>
    <t>*The Minority/Women-owned Business Enterprise (MWBE) designation includes both Approved Vendors that are themselves a MWBE as well as Approved Vendors that have made a commitment to subcontracting with a MWBE for their given project.</t>
  </si>
  <si>
    <t xml:space="preserve">Minority/Women - Owned Business Enterprise*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</si>
</sst>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
      <patternFill patternType="solid">
        <fgColor theme="2"/>
        <bgColor indexed="64"/>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indexed="64"/>
      </right>
      <top style="thin">
        <color theme="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68">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5"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49" fontId="18" fillId="0" borderId="24" xfId="0" applyNumberFormat="1" applyFont="1" applyBorder="1" applyAlignment="1">
      <alignment horizontal="center" vertical="center" wrapText="1"/>
    </xf>
    <xf numFmtId="44" fontId="18" fillId="0" borderId="24" xfId="42"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xf numFmtId="10" fontId="18" fillId="0" borderId="0" xfId="0" applyNumberFormat="1" applyFont="1" applyAlignment="1">
      <alignment horizontal="center" vertical="center"/>
    </xf>
    <xf numFmtId="10" fontId="18" fillId="0" borderId="0" xfId="0" applyNumberFormat="1" applyFont="1" applyAlignment="1"/>
    <xf numFmtId="0" fontId="18" fillId="0" borderId="0" xfId="0" applyFont="1" applyAlignment="1">
      <alignment horizontal="center" wrapText="1"/>
    </xf>
    <xf numFmtId="0" fontId="18" fillId="0" borderId="0" xfId="0" applyFont="1" applyAlignment="1">
      <alignment horizontal="center" vertical="center"/>
    </xf>
    <xf numFmtId="0" fontId="0" fillId="0" borderId="0" xfId="0" applyAlignment="1"/>
    <xf numFmtId="0" fontId="13" fillId="35" borderId="23" xfId="0" applyFont="1" applyFill="1" applyBorder="1" applyAlignment="1">
      <alignment horizontal="center" vertical="center" wrapText="1"/>
    </xf>
    <xf numFmtId="0" fontId="0" fillId="36" borderId="25" xfId="0" applyFill="1" applyBorder="1"/>
    <xf numFmtId="0" fontId="0" fillId="0" borderId="25" xfId="0" applyBorder="1"/>
    <xf numFmtId="44" fontId="0" fillId="36" borderId="25" xfId="42" applyFont="1" applyFill="1" applyBorder="1"/>
    <xf numFmtId="44" fontId="0" fillId="37" borderId="25" xfId="42" applyFont="1" applyFill="1" applyBorder="1"/>
    <xf numFmtId="44" fontId="0" fillId="0" borderId="25" xfId="0" applyNumberFormat="1" applyBorder="1"/>
    <xf numFmtId="44" fontId="0" fillId="0" borderId="25" xfId="42" applyFont="1" applyBorder="1"/>
    <xf numFmtId="44" fontId="0" fillId="0" borderId="25" xfId="42" applyFont="1" applyFill="1" applyBorder="1"/>
    <xf numFmtId="44" fontId="1" fillId="36" borderId="25" xfId="42" applyFont="1" applyFill="1" applyBorder="1"/>
    <xf numFmtId="10" fontId="0" fillId="36" borderId="25" xfId="43" applyNumberFormat="1" applyFont="1" applyFill="1" applyBorder="1" applyAlignment="1">
      <alignment horizontal="center"/>
    </xf>
    <xf numFmtId="164" fontId="0" fillId="37" borderId="25" xfId="43" applyNumberFormat="1" applyFont="1" applyFill="1" applyBorder="1" applyAlignment="1">
      <alignment horizontal="center"/>
    </xf>
    <xf numFmtId="9" fontId="0" fillId="36" borderId="25" xfId="43" applyFont="1" applyFill="1" applyBorder="1" applyAlignment="1">
      <alignment horizontal="center"/>
    </xf>
    <xf numFmtId="9" fontId="0" fillId="0" borderId="25" xfId="43" applyFont="1" applyBorder="1" applyAlignment="1">
      <alignment horizontal="center"/>
    </xf>
    <xf numFmtId="9" fontId="0" fillId="0" borderId="25" xfId="43" applyFont="1" applyFill="1" applyBorder="1" applyAlignment="1">
      <alignment horizontal="center"/>
    </xf>
    <xf numFmtId="9" fontId="1" fillId="36" borderId="25" xfId="43" applyFont="1" applyFill="1" applyBorder="1" applyAlignment="1">
      <alignment horizontal="center"/>
    </xf>
    <xf numFmtId="165" fontId="0" fillId="36" borderId="26" xfId="0" applyNumberFormat="1" applyFill="1" applyBorder="1" applyAlignment="1">
      <alignment horizontal="center"/>
    </xf>
    <xf numFmtId="165" fontId="0" fillId="37" borderId="27" xfId="0" applyNumberFormat="1" applyFill="1" applyBorder="1" applyAlignment="1">
      <alignment horizontal="center"/>
    </xf>
    <xf numFmtId="165" fontId="0" fillId="37" borderId="25" xfId="0" applyNumberFormat="1" applyFill="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165" fontId="0" fillId="36" borderId="28" xfId="0" applyNumberFormat="1" applyFill="1" applyBorder="1" applyAlignment="1">
      <alignment horizontal="center"/>
    </xf>
    <xf numFmtId="2" fontId="0" fillId="0" borderId="25" xfId="0" applyNumberFormat="1" applyBorder="1" applyAlignment="1">
      <alignment horizontal="center"/>
    </xf>
    <xf numFmtId="0" fontId="0" fillId="36" borderId="25" xfId="0" applyFill="1" applyBorder="1" applyAlignment="1">
      <alignment horizontal="center"/>
    </xf>
    <xf numFmtId="0" fontId="19" fillId="0" borderId="0" xfId="0" applyFont="1" applyBorder="1" applyAlignment="1">
      <alignment horizontal="center" vertical="top"/>
    </xf>
    <xf numFmtId="10" fontId="18" fillId="0" borderId="0" xfId="44" applyNumberFormat="1" applyFont="1" applyAlignment="1">
      <alignment horizontal="left" vertical="center" wrapText="1"/>
    </xf>
    <xf numFmtId="0" fontId="18" fillId="0" borderId="0" xfId="0" applyFont="1" applyAlignment="1">
      <alignment horizontal="left" vertical="top" wrapText="1"/>
    </xf>
    <xf numFmtId="0" fontId="19" fillId="0" borderId="0" xfId="0" applyFont="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4">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469232</xdr:rowOff>
        </xdr:from>
        <xdr:to>
          <xdr:col>0</xdr:col>
          <xdr:colOff>869950</xdr:colOff>
          <xdr:row>3</xdr:row>
          <xdr:rowOff>203868</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469232</xdr:rowOff>
        </xdr:from>
        <xdr:to>
          <xdr:col>0</xdr:col>
          <xdr:colOff>869950</xdr:colOff>
          <xdr:row>3</xdr:row>
          <xdr:rowOff>203868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2</xdr:row>
          <xdr:rowOff>469232</xdr:rowOff>
        </xdr:from>
        <xdr:to>
          <xdr:col>1</xdr:col>
          <xdr:colOff>429461</xdr:colOff>
          <xdr:row>3</xdr:row>
          <xdr:rowOff>203868</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357188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4:S10" totalsRowShown="0" headerRowDxfId="23" dataDxfId="21" headerRowBorderDxfId="22" tableBorderDxfId="20" totalsRowBorderDxfId="19">
  <sortState xmlns:xlrd2="http://schemas.microsoft.com/office/spreadsheetml/2017/richdata2" ref="A5:R10">
    <sortCondition descending="1" ref="K10"/>
  </sortState>
  <tableColumns count="19">
    <tableColumn id="1" xr3:uid="{B8748191-6259-4E9C-B7D6-814D8A889729}" name="Project Id" dataDxfId="18"/>
    <tableColumn id="2" xr3:uid="{FA72D5C3-049E-4A60-9C85-A4B2738F431E}" name="Type of Project" dataDxfId="17"/>
    <tableColumn id="25" xr3:uid="{F64F3F0C-DB52-4B46-86D5-6ADC09D45CC0}" name="REC Value ($)" dataDxfId="16" dataCellStyle="Currency"/>
    <tableColumn id="3" xr3:uid="{B9B594B9-9A24-4FD2-9A98-127F06C5B712}" name="Projected Project Size (AC kW) " dataDxfId="15"/>
    <tableColumn id="10" xr3:uid="{9DCF5C31-4143-4030-B543-E7C8E31C04BD}" name="Size Category (AC kW)" dataDxfId="14"/>
    <tableColumn id="9" xr3:uid="{AEC649DB-E66D-4FEE-97D6-DBC3A58AB4BF}" name="Size Points" dataDxfId="13"/>
    <tableColumn id="28" xr3:uid="{6E922EC9-A55F-48A3-A625-A60D46585D14}" name="Region for Regional Environmental Justice Scores" dataDxfId="12"/>
    <tableColumn id="4" xr3:uid="{8FE29A6B-0CBF-44B4-B9BA-5F007365C3F9}" name="Regional Environmental Justice Score Points" dataDxfId="11"/>
    <tableColumn id="5" xr3:uid="{47067D64-4636-4869-B174-2BA9D0D07EE1}" name="Environmental Justice Community " dataDxfId="10"/>
    <tableColumn id="29" xr3:uid="{CF6E6353-78DD-447C-ABEC-11B33C3B0CEF}" name="EJC Points" dataDxfId="9"/>
    <tableColumn id="6" xr3:uid="{CE1FDE0B-D266-4F10-8412-9783F025C536}" name="Low-Income Census Tract" dataDxfId="8"/>
    <tableColumn id="19" xr3:uid="{97AFEAB9-DED6-49F0-8858-ED8A33BDF4F4}" name="LI CT Points" dataDxfId="7"/>
    <tableColumn id="7" xr3:uid="{0837CF5B-5469-4FC2-B41D-D94368159CBC}" name="Minority/Women - Owned Business Enterprise* " dataDxfId="6"/>
    <tableColumn id="20" xr3:uid="{13A6A2F8-9791-42B0-BF6E-4CE3F71421B7}" name="MWBE Points" dataDxfId="5"/>
    <tableColumn id="12" xr3:uid="{B10014C5-4C2E-4075-8578-ABFBA638F582}" name="Anchor Type: Non-Profit/ Public Facility" dataDxfId="4"/>
    <tableColumn id="26" xr3:uid="{A0511E76-1FA9-4235-8EC2-5CE19E2F08E7}" name="Anchor Type: Project Host (Yes or No)" dataDxfId="3"/>
    <tableColumn id="8" xr3:uid="{C3AC1561-D8B7-4DDC-9EEF-55756C00D0FC}" name="Anchor Type: Critical Service Provider (Yes or No)" dataDxfId="2"/>
    <tableColumn id="11" xr3:uid="{BCF5A719-863D-4022-8C11-633514D14AAF}" name="Anchor Type Points" dataDxfId="1"/>
    <tableColumn id="13" xr3:uid="{A86A7477-5E5D-4950-8CE1-0DD91B6C5310}" name="Total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4"/>
  <sheetViews>
    <sheetView showGridLines="0" tabSelected="1" zoomScale="95" zoomScaleNormal="95" workbookViewId="0">
      <selection activeCell="A14" sqref="A14:Q14"/>
    </sheetView>
  </sheetViews>
  <sheetFormatPr defaultRowHeight="14.5" x14ac:dyDescent="0.35"/>
  <cols>
    <col min="1" max="1" width="15.26953125" customWidth="1"/>
    <col min="2" max="2" width="18.26953125" customWidth="1"/>
    <col min="3" max="3" width="16.54296875" bestFit="1" customWidth="1"/>
    <col min="4" max="4" width="15.54296875" customWidth="1"/>
    <col min="5" max="5" width="14.7265625" customWidth="1"/>
    <col min="6" max="6" width="9.1796875" customWidth="1"/>
    <col min="7" max="7" width="14" customWidth="1"/>
    <col min="8" max="8" width="15.26953125" customWidth="1"/>
    <col min="9" max="9" width="15" customWidth="1"/>
    <col min="10" max="10" width="9.1796875" customWidth="1"/>
    <col min="11" max="11" width="9.81640625" customWidth="1"/>
    <col min="12" max="12" width="9.7265625" customWidth="1"/>
    <col min="13" max="13" width="16.81640625" customWidth="1"/>
    <col min="14" max="14" width="16.26953125" style="19" customWidth="1"/>
    <col min="15" max="15" width="13.26953125" style="19" customWidth="1"/>
    <col min="16" max="16" width="12.453125" customWidth="1"/>
    <col min="17" max="17" width="14.26953125" customWidth="1"/>
    <col min="21" max="21" width="38.26953125" customWidth="1"/>
    <col min="22" max="22" width="20" customWidth="1"/>
    <col min="23" max="23" width="14.1796875" customWidth="1"/>
  </cols>
  <sheetData>
    <row r="1" spans="1:24" ht="50.5" customHeight="1" x14ac:dyDescent="0.35"/>
    <row r="2" spans="1:24" s="40" customFormat="1" ht="50.5" customHeight="1" x14ac:dyDescent="0.7">
      <c r="A2" s="67" t="s">
        <v>61</v>
      </c>
      <c r="B2" s="67"/>
      <c r="C2" s="67"/>
      <c r="D2" s="67"/>
      <c r="E2" s="67"/>
      <c r="F2" s="67"/>
      <c r="G2" s="67"/>
      <c r="H2" s="67"/>
      <c r="I2" s="67"/>
      <c r="J2" s="67"/>
      <c r="K2" s="67"/>
      <c r="L2" s="67"/>
      <c r="M2" s="67"/>
      <c r="N2" s="67"/>
      <c r="O2" s="67"/>
      <c r="P2" s="67"/>
      <c r="Q2" s="67"/>
      <c r="R2" s="67"/>
      <c r="S2" s="67"/>
    </row>
    <row r="3" spans="1:24" ht="37.5" customHeight="1" x14ac:dyDescent="0.35">
      <c r="A3" s="64" t="s">
        <v>60</v>
      </c>
      <c r="B3" s="64"/>
      <c r="C3" s="64"/>
      <c r="D3" s="64"/>
      <c r="E3" s="64"/>
      <c r="F3" s="64"/>
      <c r="G3" s="64"/>
      <c r="H3" s="64"/>
      <c r="I3" s="64"/>
      <c r="J3" s="64"/>
      <c r="K3" s="64"/>
      <c r="L3" s="64"/>
      <c r="M3" s="64"/>
      <c r="N3" s="64"/>
      <c r="O3" s="64"/>
      <c r="P3" s="64"/>
      <c r="Q3" s="64"/>
      <c r="R3" s="19"/>
      <c r="S3" s="19"/>
      <c r="T3" s="20"/>
    </row>
    <row r="4" spans="1:24" ht="62.25" customHeight="1" x14ac:dyDescent="0.35">
      <c r="A4" s="21" t="s">
        <v>37</v>
      </c>
      <c r="B4" s="21" t="s">
        <v>5</v>
      </c>
      <c r="C4" s="21" t="s">
        <v>30</v>
      </c>
      <c r="D4" s="21" t="s">
        <v>38</v>
      </c>
      <c r="E4" s="21" t="s">
        <v>40</v>
      </c>
      <c r="F4" s="21" t="s">
        <v>22</v>
      </c>
      <c r="G4" s="21" t="s">
        <v>54</v>
      </c>
      <c r="H4" s="21" t="s">
        <v>57</v>
      </c>
      <c r="I4" s="21" t="s">
        <v>44</v>
      </c>
      <c r="J4" s="21" t="s">
        <v>26</v>
      </c>
      <c r="K4" s="21" t="s">
        <v>45</v>
      </c>
      <c r="L4" s="21" t="s">
        <v>34</v>
      </c>
      <c r="M4" s="21" t="s">
        <v>79</v>
      </c>
      <c r="N4" s="21" t="s">
        <v>41</v>
      </c>
      <c r="O4" s="21" t="s">
        <v>46</v>
      </c>
      <c r="P4" s="21" t="s">
        <v>42</v>
      </c>
      <c r="Q4" s="21" t="s">
        <v>43</v>
      </c>
      <c r="R4" s="21" t="s">
        <v>31</v>
      </c>
      <c r="S4" s="21" t="s">
        <v>62</v>
      </c>
      <c r="U4" s="41" t="s">
        <v>21</v>
      </c>
      <c r="V4" s="41" t="s">
        <v>20</v>
      </c>
      <c r="W4" s="41" t="s">
        <v>19</v>
      </c>
      <c r="X4" s="41" t="s">
        <v>63</v>
      </c>
    </row>
    <row r="5" spans="1:24" ht="14.5" customHeight="1" x14ac:dyDescent="0.35">
      <c r="A5" s="24" t="s">
        <v>48</v>
      </c>
      <c r="B5" s="24" t="s">
        <v>9</v>
      </c>
      <c r="C5" s="25">
        <v>5925418.1699999999</v>
      </c>
      <c r="D5" s="26">
        <v>2000</v>
      </c>
      <c r="E5" s="34" t="s">
        <v>39</v>
      </c>
      <c r="F5" s="34">
        <v>0</v>
      </c>
      <c r="G5" s="26" t="s">
        <v>55</v>
      </c>
      <c r="H5" s="22">
        <v>2</v>
      </c>
      <c r="I5" s="26" t="s">
        <v>7</v>
      </c>
      <c r="J5" s="26">
        <v>2</v>
      </c>
      <c r="K5" s="26" t="s">
        <v>7</v>
      </c>
      <c r="L5" s="26">
        <v>2</v>
      </c>
      <c r="M5" s="26" t="s">
        <v>7</v>
      </c>
      <c r="N5" s="27">
        <v>2</v>
      </c>
      <c r="O5" s="26" t="s">
        <v>58</v>
      </c>
      <c r="P5" s="23" t="s">
        <v>8</v>
      </c>
      <c r="Q5" s="26" t="s">
        <v>7</v>
      </c>
      <c r="R5" s="26">
        <v>2.5</v>
      </c>
      <c r="S5" s="24">
        <v>8.5</v>
      </c>
      <c r="U5" s="42" t="s">
        <v>64</v>
      </c>
      <c r="V5" s="44">
        <v>33796730.670000002</v>
      </c>
      <c r="W5" s="50">
        <v>1</v>
      </c>
      <c r="X5" s="56">
        <v>0</v>
      </c>
    </row>
    <row r="6" spans="1:24" ht="14.5" customHeight="1" x14ac:dyDescent="0.35">
      <c r="A6" s="29" t="s">
        <v>49</v>
      </c>
      <c r="B6" s="24" t="s">
        <v>9</v>
      </c>
      <c r="C6" s="30">
        <v>5910121.9800000004</v>
      </c>
      <c r="D6" s="31">
        <v>2000</v>
      </c>
      <c r="E6" s="34" t="s">
        <v>39</v>
      </c>
      <c r="F6" s="34">
        <v>0</v>
      </c>
      <c r="G6" s="26" t="s">
        <v>55</v>
      </c>
      <c r="H6" s="22">
        <v>2</v>
      </c>
      <c r="I6" s="31" t="s">
        <v>7</v>
      </c>
      <c r="J6" s="31">
        <v>2</v>
      </c>
      <c r="K6" s="31" t="s">
        <v>7</v>
      </c>
      <c r="L6" s="31">
        <v>2</v>
      </c>
      <c r="M6" s="31" t="s">
        <v>7</v>
      </c>
      <c r="N6" s="32">
        <v>2</v>
      </c>
      <c r="O6" s="31" t="s">
        <v>59</v>
      </c>
      <c r="P6" s="33" t="s">
        <v>8</v>
      </c>
      <c r="Q6" s="31" t="s">
        <v>7</v>
      </c>
      <c r="R6" s="31">
        <v>2.5</v>
      </c>
      <c r="S6" s="24">
        <v>8.5</v>
      </c>
      <c r="U6" s="42" t="s">
        <v>65</v>
      </c>
      <c r="V6" s="44">
        <v>0</v>
      </c>
      <c r="W6" s="50">
        <v>0</v>
      </c>
      <c r="X6" s="56">
        <v>0.5</v>
      </c>
    </row>
    <row r="7" spans="1:24" ht="14.5" customHeight="1" x14ac:dyDescent="0.35">
      <c r="A7" s="24" t="s">
        <v>50</v>
      </c>
      <c r="B7" s="24" t="s">
        <v>9</v>
      </c>
      <c r="C7" s="25">
        <v>5634091.6200000001</v>
      </c>
      <c r="D7" s="26">
        <v>2000</v>
      </c>
      <c r="E7" s="34" t="s">
        <v>39</v>
      </c>
      <c r="F7" s="34">
        <v>0</v>
      </c>
      <c r="G7" s="26" t="s">
        <v>56</v>
      </c>
      <c r="H7" s="22">
        <v>0</v>
      </c>
      <c r="I7" s="26" t="s">
        <v>7</v>
      </c>
      <c r="J7" s="26">
        <v>2</v>
      </c>
      <c r="K7" s="26" t="s">
        <v>7</v>
      </c>
      <c r="L7" s="26">
        <v>2</v>
      </c>
      <c r="M7" s="26" t="s">
        <v>7</v>
      </c>
      <c r="N7" s="27">
        <v>2</v>
      </c>
      <c r="O7" s="26" t="s">
        <v>58</v>
      </c>
      <c r="P7" s="23" t="s">
        <v>7</v>
      </c>
      <c r="Q7" s="26" t="s">
        <v>7</v>
      </c>
      <c r="R7" s="26">
        <v>3.25</v>
      </c>
      <c r="S7" s="24">
        <v>7.25</v>
      </c>
      <c r="U7" s="42" t="s">
        <v>66</v>
      </c>
      <c r="V7" s="44">
        <v>0</v>
      </c>
      <c r="W7" s="50">
        <v>0</v>
      </c>
      <c r="X7" s="56">
        <v>1</v>
      </c>
    </row>
    <row r="8" spans="1:24" ht="14.5" customHeight="1" x14ac:dyDescent="0.35">
      <c r="A8" s="24" t="s">
        <v>51</v>
      </c>
      <c r="B8" s="24" t="s">
        <v>9</v>
      </c>
      <c r="C8" s="25">
        <v>5208488.46</v>
      </c>
      <c r="D8" s="26">
        <v>1950</v>
      </c>
      <c r="E8" s="34" t="s">
        <v>39</v>
      </c>
      <c r="F8" s="34">
        <v>0</v>
      </c>
      <c r="G8" s="26" t="s">
        <v>55</v>
      </c>
      <c r="H8" s="22">
        <v>2</v>
      </c>
      <c r="I8" s="26" t="s">
        <v>7</v>
      </c>
      <c r="J8" s="26">
        <v>2</v>
      </c>
      <c r="K8" s="26" t="s">
        <v>7</v>
      </c>
      <c r="L8" s="26">
        <v>2</v>
      </c>
      <c r="M8" s="26" t="s">
        <v>7</v>
      </c>
      <c r="N8" s="27">
        <v>2</v>
      </c>
      <c r="O8" s="26" t="s">
        <v>59</v>
      </c>
      <c r="P8" s="23" t="s">
        <v>7</v>
      </c>
      <c r="Q8" s="26" t="s">
        <v>8</v>
      </c>
      <c r="R8" s="26">
        <v>2.75</v>
      </c>
      <c r="S8" s="24">
        <v>8.75</v>
      </c>
      <c r="U8" s="42" t="s">
        <v>67</v>
      </c>
      <c r="V8" s="44">
        <v>0</v>
      </c>
      <c r="W8" s="50">
        <v>0</v>
      </c>
      <c r="X8" s="56">
        <v>1.5</v>
      </c>
    </row>
    <row r="9" spans="1:24" ht="14.5" customHeight="1" x14ac:dyDescent="0.35">
      <c r="A9" s="24" t="s">
        <v>52</v>
      </c>
      <c r="B9" s="24" t="s">
        <v>9</v>
      </c>
      <c r="C9" s="25">
        <v>5208488.46</v>
      </c>
      <c r="D9" s="26">
        <v>1950</v>
      </c>
      <c r="E9" s="34" t="s">
        <v>39</v>
      </c>
      <c r="F9" s="34">
        <v>0</v>
      </c>
      <c r="G9" s="26" t="s">
        <v>55</v>
      </c>
      <c r="H9" s="22">
        <v>2</v>
      </c>
      <c r="I9" s="26" t="s">
        <v>7</v>
      </c>
      <c r="J9" s="26">
        <v>2</v>
      </c>
      <c r="K9" s="26" t="s">
        <v>7</v>
      </c>
      <c r="L9" s="26">
        <v>2</v>
      </c>
      <c r="M9" s="26" t="s">
        <v>7</v>
      </c>
      <c r="N9" s="27">
        <v>2</v>
      </c>
      <c r="O9" s="26" t="s">
        <v>59</v>
      </c>
      <c r="P9" s="23" t="s">
        <v>7</v>
      </c>
      <c r="Q9" s="26" t="s">
        <v>8</v>
      </c>
      <c r="R9" s="26">
        <v>2.75</v>
      </c>
      <c r="S9" s="24">
        <v>8.75</v>
      </c>
      <c r="U9" s="43" t="s">
        <v>68</v>
      </c>
      <c r="V9" s="45">
        <v>28162639.050000001</v>
      </c>
      <c r="W9" s="51">
        <v>0.83329477413029307</v>
      </c>
      <c r="X9" s="57">
        <v>2</v>
      </c>
    </row>
    <row r="10" spans="1:24" ht="14.5" customHeight="1" x14ac:dyDescent="0.35">
      <c r="A10" s="24" t="s">
        <v>53</v>
      </c>
      <c r="B10" s="24" t="s">
        <v>9</v>
      </c>
      <c r="C10" s="25">
        <v>5910121.9800000004</v>
      </c>
      <c r="D10" s="26">
        <v>2000</v>
      </c>
      <c r="E10" s="34" t="s">
        <v>39</v>
      </c>
      <c r="F10" s="34">
        <v>0</v>
      </c>
      <c r="G10" s="26" t="s">
        <v>55</v>
      </c>
      <c r="H10" s="22">
        <v>2</v>
      </c>
      <c r="I10" s="26" t="s">
        <v>7</v>
      </c>
      <c r="J10" s="26">
        <v>2</v>
      </c>
      <c r="K10" s="26" t="s">
        <v>7</v>
      </c>
      <c r="L10" s="26">
        <v>2</v>
      </c>
      <c r="M10" s="26" t="s">
        <v>7</v>
      </c>
      <c r="N10" s="27">
        <v>2</v>
      </c>
      <c r="O10" s="26" t="s">
        <v>59</v>
      </c>
      <c r="P10" s="23" t="s">
        <v>8</v>
      </c>
      <c r="Q10" s="26" t="s">
        <v>7</v>
      </c>
      <c r="R10" s="26">
        <v>2.5</v>
      </c>
      <c r="S10" s="24">
        <v>8.5</v>
      </c>
      <c r="U10" s="43" t="s">
        <v>69</v>
      </c>
      <c r="V10" s="45">
        <v>0</v>
      </c>
      <c r="W10" s="51">
        <v>0</v>
      </c>
      <c r="X10" s="58">
        <v>1</v>
      </c>
    </row>
    <row r="11" spans="1:24" ht="14.5" customHeight="1" x14ac:dyDescent="0.35">
      <c r="R11" s="28"/>
      <c r="U11" s="43" t="s">
        <v>70</v>
      </c>
      <c r="V11" s="46">
        <v>0</v>
      </c>
      <c r="W11" s="51">
        <v>0</v>
      </c>
      <c r="X11" s="59">
        <v>1</v>
      </c>
    </row>
    <row r="12" spans="1:24" ht="14.5" customHeight="1" x14ac:dyDescent="0.35">
      <c r="R12" s="28"/>
      <c r="U12" s="43" t="s">
        <v>71</v>
      </c>
      <c r="V12" s="45">
        <v>5634091.6200000001</v>
      </c>
      <c r="W12" s="51">
        <v>0.16670522586970687</v>
      </c>
      <c r="X12" s="58">
        <v>0</v>
      </c>
    </row>
    <row r="13" spans="1:24" s="37" customFormat="1" ht="32.25" customHeight="1" x14ac:dyDescent="0.35">
      <c r="A13"/>
      <c r="B13"/>
      <c r="C13"/>
      <c r="D13"/>
      <c r="E13"/>
      <c r="F13"/>
      <c r="G13"/>
      <c r="H13"/>
      <c r="I13"/>
      <c r="J13"/>
      <c r="K13"/>
      <c r="L13"/>
      <c r="M13"/>
      <c r="N13" s="19"/>
      <c r="O13" s="19"/>
      <c r="P13"/>
      <c r="Q13"/>
      <c r="R13" s="28"/>
      <c r="S13"/>
      <c r="U13" s="42" t="s">
        <v>72</v>
      </c>
      <c r="V13" s="44">
        <v>33796730.670000002</v>
      </c>
      <c r="W13" s="52">
        <v>1</v>
      </c>
      <c r="X13" s="56">
        <v>2</v>
      </c>
    </row>
    <row r="14" spans="1:24" s="35" customFormat="1" ht="26.25" customHeight="1" x14ac:dyDescent="0.35">
      <c r="A14" s="65" t="s">
        <v>47</v>
      </c>
      <c r="B14" s="65"/>
      <c r="C14" s="65"/>
      <c r="D14" s="65"/>
      <c r="E14" s="65"/>
      <c r="F14" s="65"/>
      <c r="G14" s="65"/>
      <c r="H14" s="65"/>
      <c r="I14" s="65"/>
      <c r="J14" s="65"/>
      <c r="K14" s="65"/>
      <c r="L14" s="65"/>
      <c r="M14" s="65"/>
      <c r="N14" s="65"/>
      <c r="O14" s="65"/>
      <c r="P14" s="65"/>
      <c r="Q14" s="65"/>
      <c r="R14" s="36"/>
      <c r="S14" s="37"/>
      <c r="U14" s="43" t="s">
        <v>73</v>
      </c>
      <c r="V14" s="47">
        <v>33796730.670000002</v>
      </c>
      <c r="W14" s="53">
        <v>1</v>
      </c>
      <c r="X14" s="60">
        <v>2</v>
      </c>
    </row>
    <row r="15" spans="1:24" s="35" customFormat="1" ht="31.5" customHeight="1" x14ac:dyDescent="0.35">
      <c r="S15" s="38"/>
      <c r="U15" s="42" t="s">
        <v>74</v>
      </c>
      <c r="V15" s="44">
        <v>33796730.670000002</v>
      </c>
      <c r="W15" s="52">
        <v>1</v>
      </c>
      <c r="X15" s="61">
        <v>2</v>
      </c>
    </row>
    <row r="16" spans="1:24" ht="14.5" customHeight="1" x14ac:dyDescent="0.35">
      <c r="A16" s="66" t="s">
        <v>78</v>
      </c>
      <c r="B16" s="66"/>
      <c r="C16" s="66"/>
      <c r="D16" s="66"/>
      <c r="E16" s="66"/>
      <c r="F16" s="66"/>
      <c r="G16" s="66"/>
      <c r="H16" s="66"/>
      <c r="I16" s="66"/>
      <c r="J16" s="66"/>
      <c r="K16" s="66"/>
      <c r="L16" s="66"/>
      <c r="M16" s="66"/>
      <c r="N16" s="66"/>
      <c r="O16" s="66"/>
      <c r="P16" s="66"/>
      <c r="Q16" s="66"/>
      <c r="R16" s="39"/>
      <c r="S16" s="35"/>
      <c r="U16" s="43" t="s">
        <v>75</v>
      </c>
      <c r="V16" s="48">
        <v>33796730.670000002</v>
      </c>
      <c r="W16" s="54">
        <v>1</v>
      </c>
      <c r="X16" s="60">
        <v>2</v>
      </c>
    </row>
    <row r="17" spans="18:24" ht="14.5" customHeight="1" x14ac:dyDescent="0.35">
      <c r="R17" s="28"/>
      <c r="U17" s="43" t="s">
        <v>76</v>
      </c>
      <c r="V17" s="48">
        <v>16051068.539999999</v>
      </c>
      <c r="W17" s="54">
        <v>0.47492962253440352</v>
      </c>
      <c r="X17" s="62">
        <v>0.75</v>
      </c>
    </row>
    <row r="18" spans="18:24" ht="14.5" customHeight="1" x14ac:dyDescent="0.35">
      <c r="R18" s="28"/>
      <c r="U18" s="43" t="s">
        <v>77</v>
      </c>
      <c r="V18" s="48">
        <v>23379753.75</v>
      </c>
      <c r="W18" s="54">
        <v>0.6917756033353033</v>
      </c>
      <c r="X18" s="62">
        <v>0.5</v>
      </c>
    </row>
    <row r="19" spans="18:24" ht="14.5" customHeight="1" x14ac:dyDescent="0.35">
      <c r="R19" s="28"/>
      <c r="U19" s="42" t="s">
        <v>23</v>
      </c>
      <c r="V19" s="49">
        <v>33796730.670000002</v>
      </c>
      <c r="W19" s="55"/>
      <c r="X19" s="63"/>
    </row>
    <row r="20" spans="18:24" ht="14.5" customHeight="1" x14ac:dyDescent="0.35"/>
    <row r="21" spans="18:24" ht="14.5" customHeight="1" x14ac:dyDescent="0.35"/>
    <row r="22" spans="18:24" ht="72" customHeight="1" x14ac:dyDescent="0.35"/>
    <row r="23" spans="18:24" ht="14.5" customHeight="1" x14ac:dyDescent="0.35"/>
    <row r="24" spans="18:24" ht="14.5" customHeight="1" x14ac:dyDescent="0.35"/>
  </sheetData>
  <mergeCells count="4">
    <mergeCell ref="A3:Q3"/>
    <mergeCell ref="A14:Q14"/>
    <mergeCell ref="A16:Q16"/>
    <mergeCell ref="A2:S2"/>
  </mergeCells>
  <phoneticPr fontId="21" type="noConversion"/>
  <hyperlinks>
    <hyperlink ref="A14"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2</xdr:row>
                <xdr:rowOff>469900</xdr:rowOff>
              </from>
              <to>
                <xdr:col>0</xdr:col>
                <xdr:colOff>869950</xdr:colOff>
                <xdr:row>3</xdr:row>
                <xdr:rowOff>203200</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r:id="rId6">
            <anchor moveWithCells="1">
              <from>
                <xdr:col>0</xdr:col>
                <xdr:colOff>0</xdr:colOff>
                <xdr:row>2</xdr:row>
                <xdr:rowOff>469900</xdr:rowOff>
              </from>
              <to>
                <xdr:col>0</xdr:col>
                <xdr:colOff>869950</xdr:colOff>
                <xdr:row>3</xdr:row>
                <xdr:rowOff>203200</xdr:rowOff>
              </to>
            </anchor>
          </controlPr>
        </control>
      </mc:Choice>
      <mc:Fallback>
        <control shapeId="1026" r:id="rId7" name="Control 2"/>
      </mc:Fallback>
    </mc:AlternateContent>
    <mc:AlternateContent xmlns:mc="http://schemas.openxmlformats.org/markup-compatibility/2006">
      <mc:Choice Requires="x14">
        <control shapeId="1027" r:id="rId8" name="Control 3">
          <controlPr defaultSize="0" r:id="rId9">
            <anchor moveWithCells="1">
              <from>
                <xdr:col>0</xdr:col>
                <xdr:colOff>622300</xdr:colOff>
                <xdr:row>2</xdr:row>
                <xdr:rowOff>469900</xdr:rowOff>
              </from>
              <to>
                <xdr:col>1</xdr:col>
                <xdr:colOff>431800</xdr:colOff>
                <xdr:row>3</xdr:row>
                <xdr:rowOff>203200</xdr:rowOff>
              </to>
            </anchor>
          </controlPr>
        </control>
      </mc:Choice>
      <mc:Fallback>
        <control shapeId="1027" r:id="rId8" name="Control 3"/>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4.5" x14ac:dyDescent="0.35"/>
  <cols>
    <col min="6" max="6" width="12.26953125" customWidth="1"/>
    <col min="20" max="20" width="15.1796875" customWidth="1"/>
    <col min="21" max="21" width="6.81640625" style="8" customWidth="1"/>
    <col min="22" max="22" width="13.54296875" customWidth="1"/>
    <col min="23" max="23" width="14.453125" customWidth="1"/>
    <col min="24" max="24" width="10.81640625" customWidth="1"/>
  </cols>
  <sheetData>
    <row r="1" spans="1:24" ht="72.5" x14ac:dyDescent="0.3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29" x14ac:dyDescent="0.3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29" x14ac:dyDescent="0.3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35">
      <c r="V4" s="3" t="s">
        <v>17</v>
      </c>
      <c r="W4" s="4">
        <f>SUM(C:C)</f>
        <v>12762981.49</v>
      </c>
      <c r="X4" s="17">
        <f>Total_Incentives!$W4/W6</f>
        <v>1</v>
      </c>
    </row>
    <row r="5" spans="1:24" x14ac:dyDescent="0.35">
      <c r="V5" s="3" t="s">
        <v>18</v>
      </c>
      <c r="W5" s="4">
        <f>SUMIF(C:C,"&lt;=250",F:F)</f>
        <v>0</v>
      </c>
      <c r="X5" s="17"/>
    </row>
    <row r="6" spans="1:24" x14ac:dyDescent="0.35">
      <c r="V6" s="5" t="s">
        <v>23</v>
      </c>
      <c r="W6" s="6">
        <f>SUM(W2:W3)</f>
        <v>12762981.49</v>
      </c>
      <c r="X6" s="18"/>
    </row>
    <row r="7" spans="1:24" x14ac:dyDescent="0.35">
      <c r="X7" s="8"/>
    </row>
    <row r="8" spans="1:24" x14ac:dyDescent="0.3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LICS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Laura Oakleaf</cp:lastModifiedBy>
  <cp:lastPrinted>2019-08-06T15:44:47Z</cp:lastPrinted>
  <dcterms:created xsi:type="dcterms:W3CDTF">2019-08-02T20:37:48Z</dcterms:created>
  <dcterms:modified xsi:type="dcterms:W3CDTF">2021-10-21T16:28:05Z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