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jracho\Desktop\Project Selection\"/>
    </mc:Choice>
  </mc:AlternateContent>
  <xr:revisionPtr revIDLastSave="0" documentId="13_ncr:1_{DC8DABED-3265-4596-A84A-CCDC55E48CA5}" xr6:coauthVersionLast="46" xr6:coauthVersionMax="46" xr10:uidLastSave="{00000000-0000-0000-0000-000000000000}"/>
  <bookViews>
    <workbookView xWindow="-29550" yWindow="-7725" windowWidth="25860" windowHeight="14655" xr2:uid="{00000000-000D-0000-FFFF-FFFF00000000}"/>
  </bookViews>
  <sheets>
    <sheet name="NPPF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<sst xmlns="http://schemas.openxmlformats.org/spreadsheetml/2006/main" count="347" uniqueCount="115">
  <si>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</si>
  <si>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</si>
  <si>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</si>
  <si>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</si>
  <si>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</si>
  <si>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</si>
  <si>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</si>
  <si>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</si>
  <si>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</si>
  <si>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</si>
  <si>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</si>
  <si>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</si>
  <si>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</si>
  <si>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</si>
  <si>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</si>
  <si>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</si>
  <si>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</si>
  <si>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</si>
  <si>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</si>
  <si>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</si>
  <si>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</si>
  <si>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</si>
  <si>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</si>
  <si>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</si>
  <si>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</si>
  <si>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</si>
  <si>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</si>
  <si>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</si>
  <si>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</si>
  <si>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</si>
  <si>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</si>
  <si>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</si>
  <si>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</si>
  <si>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</si>
  <si>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</si>
  <si>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</si>
  <si>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</si>
  <si>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</si>
  <si>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Participant Total Savings (%)</t>
  </si>
  <si>
    <t>Participant Savings Points</t>
  </si>
  <si>
    <t>Non-Profit/Public</t>
  </si>
  <si>
    <t xml:space="preserve">Projected Project Size (AC kW) </t>
  </si>
  <si>
    <t>Facility Type</t>
  </si>
  <si>
    <t>Public Facility</t>
  </si>
  <si>
    <t>Non-Profit</t>
  </si>
  <si>
    <t>This table lists all of the project attributes on which project selection is based. Scores are listed only for those categories where scores are predetermined based on the inherent characteristics of the projects.  Scores for categories that are based on the weighted distribution of submitted projects are calculated based on the eligible projects in each stage of the project selection process.</t>
  </si>
  <si>
    <t>P-2722 - PY4</t>
  </si>
  <si>
    <t>P-2723 - PY4</t>
  </si>
  <si>
    <t>P-3214 - PY4</t>
  </si>
  <si>
    <t>P-3228 - PY4</t>
  </si>
  <si>
    <t>P-3235 - PY4</t>
  </si>
  <si>
    <t>P-3358 - PY4</t>
  </si>
  <si>
    <t>P-3359 - PY4</t>
  </si>
  <si>
    <t>P-3360 - PY4</t>
  </si>
  <si>
    <t>P-3362 - PY4</t>
  </si>
  <si>
    <t>P-3363 - PY4</t>
  </si>
  <si>
    <t>P-3364 - PY4</t>
  </si>
  <si>
    <t>P-3365 - PY4</t>
  </si>
  <si>
    <t>P-3368 - PY4</t>
  </si>
  <si>
    <t>P-3369 - PY4</t>
  </si>
  <si>
    <t>P-3370 - PY4</t>
  </si>
  <si>
    <t>P-3371 - PY4</t>
  </si>
  <si>
    <t>P-3372 - PY4</t>
  </si>
  <si>
    <t>P-3374 - PY4</t>
  </si>
  <si>
    <t>P-3375 - PY4</t>
  </si>
  <si>
    <t>P-3380 - PY4</t>
  </si>
  <si>
    <t>P-3391 - PY4</t>
  </si>
  <si>
    <t>P-3394 - PY4</t>
  </si>
  <si>
    <t>P-3396 - PY4</t>
  </si>
  <si>
    <t>P-3397 - PY4</t>
  </si>
  <si>
    <t>P-3400 - PY4</t>
  </si>
  <si>
    <t>P-3407 - PY4</t>
  </si>
  <si>
    <t>P-3430 - PY4</t>
  </si>
  <si>
    <t>P-3431 - PY4</t>
  </si>
  <si>
    <t>P-3433 - PY4</t>
  </si>
  <si>
    <t>P-3242 - PY4</t>
  </si>
  <si>
    <t>North West</t>
  </si>
  <si>
    <t>North East</t>
  </si>
  <si>
    <t>West Central</t>
  </si>
  <si>
    <t>Cook</t>
  </si>
  <si>
    <t>South</t>
  </si>
  <si>
    <t>East Central</t>
  </si>
  <si>
    <t>Northeast</t>
  </si>
  <si>
    <t>2021-2022 Project Attributes: Non-Profit/Public Facilities Sub-Program</t>
  </si>
  <si>
    <t>Points</t>
  </si>
  <si>
    <t>Size &gt;200</t>
  </si>
  <si>
    <t>*</t>
  </si>
  <si>
    <t>Size &lt;=200</t>
  </si>
  <si>
    <t>EJC - Yes</t>
  </si>
  <si>
    <t>LI CT - Yes</t>
  </si>
  <si>
    <t>WMBE - Yes</t>
  </si>
  <si>
    <t>Facility Type NP - Yes</t>
  </si>
  <si>
    <t>Facility Type PF - Yes</t>
  </si>
  <si>
    <t>Savings &gt;25%</t>
  </si>
  <si>
    <t>Savings &gt;15%&lt;=25%</t>
  </si>
  <si>
    <t>Savings &lt;=15%</t>
  </si>
  <si>
    <t>* Points (1/0.5 or 2/1) are based on relative %'s of projects in the EJ and LI stages, not the overall project list, so no points are shown here.</t>
  </si>
  <si>
    <t>Region</t>
  </si>
  <si>
    <t>Rank</t>
  </si>
  <si>
    <t>Highest</t>
  </si>
  <si>
    <t>Other</t>
  </si>
  <si>
    <t>Second Highest</t>
  </si>
  <si>
    <t>Southern</t>
  </si>
  <si>
    <t>*The Minority/Women-owned Business Enterprise (MWBE) designation includes both Approved Vendors that are themselves a MWBE as well as Approved Vendors that have made a commitment to subcontracting with a MWBE for their given project.</t>
  </si>
  <si>
    <t>Region for Regional Environmental Justice Score</t>
  </si>
  <si>
    <t>Regional Environmental Justice Score Points</t>
  </si>
  <si>
    <t>Environmental Justice Communities</t>
  </si>
  <si>
    <t>Low-Income Census Tract</t>
  </si>
  <si>
    <t>Investment Tax Credit Project</t>
  </si>
  <si>
    <t>Regional Environmental Justice Score</t>
  </si>
  <si>
    <t>Women/Minority Owned Business*</t>
  </si>
  <si>
    <t>EJ Region - Highest Regional EJ Score</t>
  </si>
  <si>
    <t>EJ Region - Second Highest Regional EJ Score</t>
  </si>
  <si>
    <t>EJ Region - No RECs to date</t>
  </si>
  <si>
    <t>EJ Region - All Other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</si>
</sst>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
      <sz val="1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theme="0"/>
        <bgColor indexed="64"/>
      </patternFill>
    </fill>
    <fill>
      <patternFill patternType="solid">
        <fgColor rgb="FF5062E5"/>
        <bgColor theme="7"/>
      </patternFill>
    </fill>
    <fill>
      <patternFill patternType="solid">
        <fgColor theme="2"/>
        <bgColor indexed="64"/>
      </patternFill>
    </fill>
    <fill>
      <patternFill patternType="solid">
        <fgColor rgb="FF5062E5"/>
        <bgColor theme="4"/>
      </patternFill>
    </fill>
    <fill>
      <patternFill patternType="solid">
        <fgColor rgb="FF5062E5"/>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
      <left style="thin">
        <color theme="4"/>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style="thin">
        <color theme="4"/>
      </left>
      <right style="thin">
        <color theme="4"/>
      </right>
      <top/>
      <bottom style="thin">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75">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6"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xf>
    <xf numFmtId="0" fontId="0" fillId="0" borderId="0" xfId="0" applyAlignment="1">
      <alignment horizontal="center" vertical="center"/>
    </xf>
    <xf numFmtId="0" fontId="18" fillId="35" borderId="23" xfId="0" applyNumberFormat="1" applyFont="1" applyFill="1" applyBorder="1" applyAlignment="1">
      <alignment horizontal="center" vertical="center" wrapText="1"/>
    </xf>
    <xf numFmtId="49"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xf>
    <xf numFmtId="0" fontId="18" fillId="0" borderId="24"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49" fontId="18" fillId="0" borderId="23" xfId="0" applyNumberFormat="1" applyFont="1" applyBorder="1" applyAlignment="1">
      <alignment horizontal="center" vertical="center"/>
    </xf>
    <xf numFmtId="44" fontId="18" fillId="0" borderId="23" xfId="42" applyNumberFormat="1" applyFont="1" applyBorder="1" applyAlignment="1">
      <alignment horizontal="center" vertical="center" wrapText="1"/>
    </xf>
    <xf numFmtId="44" fontId="18" fillId="0" borderId="24" xfId="42" applyNumberFormat="1" applyFont="1" applyBorder="1" applyAlignment="1">
      <alignment horizontal="center" vertical="center" wrapText="1"/>
    </xf>
    <xf numFmtId="0" fontId="0" fillId="37" borderId="25" xfId="0" applyFill="1" applyBorder="1"/>
    <xf numFmtId="44" fontId="0" fillId="37" borderId="25" xfId="42" applyFont="1" applyFill="1" applyBorder="1"/>
    <xf numFmtId="9" fontId="0" fillId="37" borderId="25" xfId="43" applyFont="1" applyFill="1" applyBorder="1" applyAlignment="1">
      <alignment horizontal="center"/>
    </xf>
    <xf numFmtId="0" fontId="0" fillId="37" borderId="25" xfId="0" applyFill="1" applyBorder="1" applyAlignment="1">
      <alignment horizontal="center"/>
    </xf>
    <xf numFmtId="0" fontId="0" fillId="0" borderId="25" xfId="0" applyBorder="1"/>
    <xf numFmtId="44" fontId="0" fillId="35" borderId="25" xfId="42" applyFont="1" applyFill="1" applyBorder="1"/>
    <xf numFmtId="164" fontId="0" fillId="35" borderId="25" xfId="43" applyNumberFormat="1" applyFont="1" applyFill="1" applyBorder="1" applyAlignment="1">
      <alignment horizontal="center"/>
    </xf>
    <xf numFmtId="0" fontId="0" fillId="35" borderId="25" xfId="0" applyFill="1" applyBorder="1" applyAlignment="1">
      <alignment horizontal="center"/>
    </xf>
    <xf numFmtId="0" fontId="0" fillId="0" borderId="25" xfId="0" applyBorder="1" applyAlignment="1">
      <alignment horizontal="center"/>
    </xf>
    <xf numFmtId="0" fontId="0" fillId="37" borderId="26" xfId="0" applyFill="1" applyBorder="1" applyAlignment="1">
      <alignment horizontal="center"/>
    </xf>
    <xf numFmtId="44" fontId="0" fillId="0" borderId="25" xfId="42" applyFont="1" applyBorder="1"/>
    <xf numFmtId="9" fontId="0" fillId="0" borderId="25" xfId="43" applyFont="1" applyBorder="1" applyAlignment="1">
      <alignment horizontal="center"/>
    </xf>
    <xf numFmtId="0" fontId="0" fillId="0" borderId="26" xfId="0" applyBorder="1" applyAlignment="1">
      <alignment horizontal="center"/>
    </xf>
    <xf numFmtId="0" fontId="0" fillId="35" borderId="25" xfId="0" applyFill="1" applyBorder="1"/>
    <xf numFmtId="9" fontId="0" fillId="35" borderId="25" xfId="43" applyFont="1" applyFill="1" applyBorder="1" applyAlignment="1">
      <alignment horizontal="center"/>
    </xf>
    <xf numFmtId="0" fontId="0" fillId="35" borderId="26" xfId="0" applyFill="1" applyBorder="1" applyAlignment="1">
      <alignment horizontal="center"/>
    </xf>
    <xf numFmtId="164" fontId="0" fillId="37" borderId="25" xfId="43" applyNumberFormat="1" applyFont="1" applyFill="1" applyBorder="1" applyAlignment="1">
      <alignment horizontal="center"/>
    </xf>
    <xf numFmtId="44" fontId="1" fillId="0" borderId="25" xfId="42" applyFont="1" applyBorder="1"/>
    <xf numFmtId="9" fontId="1" fillId="0" borderId="25" xfId="43" applyFont="1" applyBorder="1"/>
    <xf numFmtId="0" fontId="0" fillId="0" borderId="27" xfId="0" applyBorder="1" applyAlignment="1">
      <alignment horizontal="center"/>
    </xf>
    <xf numFmtId="0" fontId="0" fillId="0" borderId="25" xfId="42" applyNumberFormat="1" applyFont="1" applyBorder="1" applyAlignment="1">
      <alignment horizontal="center"/>
    </xf>
    <xf numFmtId="0" fontId="0" fillId="0" borderId="0" xfId="0"/>
    <xf numFmtId="0" fontId="0" fillId="0" borderId="0" xfId="0" applyAlignment="1">
      <alignment horizontal="center" vertical="center"/>
    </xf>
    <xf numFmtId="0" fontId="18" fillId="0" borderId="0" xfId="0" applyFont="1" applyAlignment="1">
      <alignment vertical="top"/>
    </xf>
    <xf numFmtId="0" fontId="0" fillId="0" borderId="25" xfId="0" applyFill="1" applyBorder="1"/>
    <xf numFmtId="44" fontId="13" fillId="38" borderId="12" xfId="42" applyFont="1" applyFill="1" applyBorder="1" applyAlignment="1">
      <alignment horizontal="center" vertical="center" wrapText="1"/>
    </xf>
    <xf numFmtId="9" fontId="13" fillId="38" borderId="12" xfId="43" applyFont="1" applyFill="1" applyBorder="1" applyAlignment="1">
      <alignment horizontal="center" vertical="center"/>
    </xf>
    <xf numFmtId="0" fontId="13" fillId="38" borderId="13" xfId="0" applyFont="1" applyFill="1" applyBorder="1" applyAlignment="1">
      <alignment horizontal="center" vertical="center"/>
    </xf>
    <xf numFmtId="0" fontId="13" fillId="38" borderId="11" xfId="42" applyNumberFormat="1" applyFont="1" applyFill="1" applyBorder="1" applyAlignment="1">
      <alignment horizontal="center" vertical="center" wrapText="1"/>
    </xf>
    <xf numFmtId="0" fontId="19" fillId="0" borderId="0" xfId="0" applyFont="1" applyBorder="1" applyAlignment="1">
      <alignment horizontal="center" vertical="center"/>
    </xf>
    <xf numFmtId="0" fontId="18" fillId="0" borderId="0" xfId="44" applyFont="1" applyAlignment="1">
      <alignment horizontal="left" vertical="top" wrapText="1"/>
    </xf>
    <xf numFmtId="0" fontId="0" fillId="0" borderId="0" xfId="0" applyAlignment="1">
      <alignment horizontal="center" wrapText="1"/>
    </xf>
    <xf numFmtId="0" fontId="17" fillId="39" borderId="14" xfId="0" applyFont="1" applyFill="1" applyBorder="1" applyAlignment="1">
      <alignment horizontal="center"/>
    </xf>
    <xf numFmtId="0" fontId="17" fillId="39" borderId="15" xfId="0" applyFont="1" applyFill="1" applyBorder="1" applyAlignment="1">
      <alignment horizontal="center"/>
    </xf>
    <xf numFmtId="44" fontId="18" fillId="0" borderId="23" xfId="42"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49" fontId="18" fillId="0" borderId="23" xfId="0" applyNumberFormat="1" applyFont="1" applyFill="1" applyBorder="1" applyAlignment="1">
      <alignment horizontal="center" vertical="center"/>
    </xf>
    <xf numFmtId="0" fontId="21" fillId="0" borderId="23" xfId="0" applyFont="1" applyFill="1" applyBorder="1" applyAlignment="1">
      <alignment horizontal="center"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1">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0"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4" formatCode="_(&quot;$&quot;* #,##0.00_);_(&quot;$&quot;* \(#,##0.00\);_(&quot;$&quot;* &quot;-&quot;??_);_(@_)"/>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5062E5"/>
      <color rgb="FF1C2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66675</xdr:rowOff>
        </xdr:from>
        <xdr:to>
          <xdr:col>0</xdr:col>
          <xdr:colOff>730250</xdr:colOff>
          <xdr:row>2</xdr:row>
          <xdr:rowOff>257175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66675</xdr:rowOff>
        </xdr:from>
        <xdr:to>
          <xdr:col>0</xdr:col>
          <xdr:colOff>730250</xdr:colOff>
          <xdr:row>2</xdr:row>
          <xdr:rowOff>257175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2</xdr:row>
          <xdr:rowOff>66675</xdr:rowOff>
        </xdr:from>
        <xdr:to>
          <xdr:col>1</xdr:col>
          <xdr:colOff>274637</xdr:colOff>
          <xdr:row>2</xdr:row>
          <xdr:rowOff>257175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350838</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3:P33" totalsRowShown="0" headerRowDxfId="20" dataDxfId="18" headerRowBorderDxfId="19" tableBorderDxfId="17" totalsRowBorderDxfId="16">
  <sortState xmlns:xlrd2="http://schemas.microsoft.com/office/spreadsheetml/2017/richdata2" ref="A4:P33">
    <sortCondition ref="A3:A33"/>
  </sortState>
  <tableColumns count="16">
    <tableColumn id="1" xr3:uid="{B8748191-6259-4E9C-B7D6-814D8A889729}" name="Project Id" dataDxfId="15"/>
    <tableColumn id="2" xr3:uid="{FA72D5C3-049E-4A60-9C85-A4B2738F431E}" name="Type of Project" dataDxfId="14"/>
    <tableColumn id="25" xr3:uid="{F64F3F0C-DB52-4B46-86D5-6ADC09D45CC0}" name="REC Value ($)" dataDxfId="13" dataCellStyle="Currency"/>
    <tableColumn id="3" xr3:uid="{B9B594B9-9A24-4FD2-9A98-127F06C5B712}" name="Projected Project Size (AC kW) " dataDxfId="12"/>
    <tableColumn id="28" xr3:uid="{6E922EC9-A55F-48A3-A625-A60D46585D14}" name="Region for Regional Environmental Justice Score" dataDxfId="11"/>
    <tableColumn id="4" xr3:uid="{8FE29A6B-0CBF-44B4-B9BA-5F007365C3F9}" name="Regional Environmental Justice Score Points" dataDxfId="10"/>
    <tableColumn id="5" xr3:uid="{47067D64-4636-4869-B174-2BA9D0D07EE1}" name="Environmental Justice Communities" dataDxfId="9"/>
    <tableColumn id="29" xr3:uid="{CF6E6353-78DD-447C-ABEC-11B33C3B0CEF}" name="EJC Points" dataDxfId="8"/>
    <tableColumn id="6" xr3:uid="{CE1FDE0B-D266-4F10-8412-9783F025C536}" name="Low-Income Census Tract" dataDxfId="7"/>
    <tableColumn id="19" xr3:uid="{97AFEAB9-DED6-49F0-8858-ED8A33BDF4F4}" name="LI CT Points" dataDxfId="6"/>
    <tableColumn id="7" xr3:uid="{0837CF5B-5469-4FC2-B41D-D94368159CBC}" name="Women/Minority Owned Business*" dataDxfId="5"/>
    <tableColumn id="20" xr3:uid="{13A6A2F8-9791-42B0-BF6E-4CE3F71421B7}" name="WMBE Points" dataDxfId="4"/>
    <tableColumn id="12" xr3:uid="{B10014C5-4C2E-4075-8578-ABFBA638F582}" name="Facility Type" dataDxfId="3"/>
    <tableColumn id="26" xr3:uid="{A0511E76-1FA9-4235-8EC2-5CE19E2F08E7}" name="Investment Tax Credit Project" dataDxfId="2"/>
    <tableColumn id="8" xr3:uid="{C3AC1561-D8B7-4DDC-9EEF-55756C00D0FC}" name="Participant Total Savings (%)" dataDxfId="1"/>
    <tableColumn id="11" xr3:uid="{BCF5A719-863D-4022-8C11-633514D14AAF}" name="Participant Savings Points"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TargetMode="External"/><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table" Target="../tables/table1.xml"/><Relationship Id="rId4" Type="http://schemas.openxmlformats.org/officeDocument/2006/relationships/vmlDrawing" Target="../drawings/vmlDrawing1.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1"/>
  <sheetViews>
    <sheetView showGridLines="0" tabSelected="1" zoomScale="80" zoomScaleNormal="80" workbookViewId="0">
      <selection activeCell="R36" sqref="R36"/>
    </sheetView>
  </sheetViews>
  <sheetFormatPr defaultRowHeight="14.5" x14ac:dyDescent="0.35"/>
  <cols>
    <col min="1" max="1" width="15.26953125" customWidth="1"/>
    <col min="2" max="2" width="18.26953125" customWidth="1"/>
    <col min="3" max="3" width="16.54296875" bestFit="1" customWidth="1"/>
    <col min="4" max="4" width="15.54296875" customWidth="1"/>
    <col min="5" max="5" width="13.26953125" customWidth="1"/>
    <col min="6" max="6" width="13.36328125" customWidth="1"/>
    <col min="7" max="7" width="14.1796875" customWidth="1"/>
    <col min="8" max="8" width="9" customWidth="1"/>
    <col min="9" max="9" width="9.1796875" customWidth="1"/>
    <col min="10" max="10" width="9.81640625" customWidth="1"/>
    <col min="11" max="11" width="16" customWidth="1"/>
    <col min="12" max="12" width="10.453125" customWidth="1"/>
    <col min="13" max="13" width="16.26953125" style="19" customWidth="1"/>
    <col min="14" max="14" width="11" style="19" customWidth="1"/>
    <col min="15" max="15" width="10.54296875" customWidth="1"/>
    <col min="16" max="16" width="10" customWidth="1"/>
    <col min="19" max="19" width="48.1796875" customWidth="1"/>
    <col min="20" max="20" width="16.08984375" customWidth="1"/>
    <col min="21" max="21" width="10.54296875" customWidth="1"/>
    <col min="22" max="22" width="12.26953125" customWidth="1"/>
  </cols>
  <sheetData>
    <row r="1" spans="1:22" ht="50.5" customHeight="1" x14ac:dyDescent="0.35"/>
    <row r="2" spans="1:22" s="19" customFormat="1" ht="50.5" customHeight="1" x14ac:dyDescent="0.35">
      <c r="A2" s="66" t="s">
        <v>83</v>
      </c>
      <c r="B2" s="66"/>
      <c r="C2" s="66"/>
      <c r="D2" s="66"/>
      <c r="E2" s="66"/>
      <c r="F2" s="66"/>
      <c r="G2" s="66"/>
      <c r="H2" s="66"/>
      <c r="I2" s="66"/>
      <c r="J2" s="66"/>
      <c r="K2" s="66"/>
      <c r="L2" s="66"/>
      <c r="M2" s="66"/>
      <c r="N2" s="66"/>
      <c r="O2" s="66"/>
      <c r="P2" s="66"/>
    </row>
    <row r="3" spans="1:22" ht="81" customHeight="1" x14ac:dyDescent="0.35">
      <c r="A3" s="21" t="s">
        <v>37</v>
      </c>
      <c r="B3" s="21" t="s">
        <v>5</v>
      </c>
      <c r="C3" s="21" t="s">
        <v>30</v>
      </c>
      <c r="D3" s="21" t="s">
        <v>41</v>
      </c>
      <c r="E3" s="21" t="s">
        <v>104</v>
      </c>
      <c r="F3" s="21" t="s">
        <v>105</v>
      </c>
      <c r="G3" s="21" t="s">
        <v>106</v>
      </c>
      <c r="H3" s="21" t="s">
        <v>26</v>
      </c>
      <c r="I3" s="21" t="s">
        <v>107</v>
      </c>
      <c r="J3" s="21" t="s">
        <v>34</v>
      </c>
      <c r="K3" s="21" t="s">
        <v>110</v>
      </c>
      <c r="L3" s="21" t="s">
        <v>29</v>
      </c>
      <c r="M3" s="21" t="s">
        <v>42</v>
      </c>
      <c r="N3" s="21" t="s">
        <v>108</v>
      </c>
      <c r="O3" s="21" t="s">
        <v>38</v>
      </c>
      <c r="P3" s="21" t="s">
        <v>39</v>
      </c>
      <c r="R3" s="20"/>
      <c r="S3" s="65" t="s">
        <v>21</v>
      </c>
      <c r="T3" s="62" t="s">
        <v>20</v>
      </c>
      <c r="U3" s="63" t="s">
        <v>19</v>
      </c>
      <c r="V3" s="64" t="s">
        <v>84</v>
      </c>
    </row>
    <row r="4" spans="1:22" ht="14.5" customHeight="1" x14ac:dyDescent="0.35">
      <c r="A4" s="24" t="s">
        <v>46</v>
      </c>
      <c r="B4" s="24" t="s">
        <v>40</v>
      </c>
      <c r="C4" s="35">
        <v>433634.11</v>
      </c>
      <c r="D4" s="25">
        <v>175</v>
      </c>
      <c r="E4" s="25" t="s">
        <v>76</v>
      </c>
      <c r="F4" s="24">
        <v>1</v>
      </c>
      <c r="G4" s="25" t="s">
        <v>8</v>
      </c>
      <c r="H4" s="25">
        <v>0</v>
      </c>
      <c r="I4" s="25" t="s">
        <v>7</v>
      </c>
      <c r="J4" s="25">
        <v>1</v>
      </c>
      <c r="K4" s="25" t="s">
        <v>7</v>
      </c>
      <c r="L4" s="26">
        <v>1</v>
      </c>
      <c r="M4" s="25" t="s">
        <v>44</v>
      </c>
      <c r="N4" s="23" t="s">
        <v>7</v>
      </c>
      <c r="O4" s="25">
        <v>76.900000000000006</v>
      </c>
      <c r="P4" s="25">
        <v>0.25</v>
      </c>
      <c r="Q4" s="27"/>
      <c r="S4" s="37" t="s">
        <v>85</v>
      </c>
      <c r="T4" s="38">
        <v>6595863.0500000007</v>
      </c>
      <c r="U4" s="39">
        <v>0.63901996998438781</v>
      </c>
      <c r="V4" s="40" t="s">
        <v>86</v>
      </c>
    </row>
    <row r="5" spans="1:22" ht="14.5" customHeight="1" x14ac:dyDescent="0.35">
      <c r="A5" s="24" t="s">
        <v>47</v>
      </c>
      <c r="B5" s="24" t="s">
        <v>40</v>
      </c>
      <c r="C5" s="35">
        <v>752993.44</v>
      </c>
      <c r="D5" s="25">
        <v>366.6</v>
      </c>
      <c r="E5" s="25" t="s">
        <v>77</v>
      </c>
      <c r="F5" s="24">
        <v>0</v>
      </c>
      <c r="G5" s="25" t="s">
        <v>7</v>
      </c>
      <c r="H5" s="25">
        <v>1</v>
      </c>
      <c r="I5" s="25" t="s">
        <v>7</v>
      </c>
      <c r="J5" s="25">
        <v>1</v>
      </c>
      <c r="K5" s="25" t="s">
        <v>7</v>
      </c>
      <c r="L5" s="26">
        <v>1</v>
      </c>
      <c r="M5" s="25" t="s">
        <v>44</v>
      </c>
      <c r="N5" s="23" t="s">
        <v>7</v>
      </c>
      <c r="O5" s="25">
        <v>88.8</v>
      </c>
      <c r="P5" s="25">
        <v>1</v>
      </c>
      <c r="Q5" s="27"/>
      <c r="S5" s="37" t="s">
        <v>87</v>
      </c>
      <c r="T5" s="38">
        <v>3725978.7700000005</v>
      </c>
      <c r="U5" s="39">
        <v>0.36098003001561207</v>
      </c>
      <c r="V5" s="40" t="s">
        <v>86</v>
      </c>
    </row>
    <row r="6" spans="1:22" ht="14.5" customHeight="1" x14ac:dyDescent="0.35">
      <c r="A6" s="29" t="s">
        <v>48</v>
      </c>
      <c r="B6" s="24" t="s">
        <v>40</v>
      </c>
      <c r="C6" s="36">
        <v>55441.62</v>
      </c>
      <c r="D6" s="30">
        <v>23.4</v>
      </c>
      <c r="E6" s="25" t="s">
        <v>77</v>
      </c>
      <c r="F6" s="24">
        <v>0</v>
      </c>
      <c r="G6" s="30" t="s">
        <v>8</v>
      </c>
      <c r="H6" s="30">
        <v>0</v>
      </c>
      <c r="I6" s="30" t="s">
        <v>7</v>
      </c>
      <c r="J6" s="30">
        <v>1</v>
      </c>
      <c r="K6" s="30" t="s">
        <v>8</v>
      </c>
      <c r="L6" s="31">
        <v>0</v>
      </c>
      <c r="M6" s="30" t="s">
        <v>44</v>
      </c>
      <c r="N6" s="32" t="s">
        <v>8</v>
      </c>
      <c r="O6" s="30">
        <v>82.7</v>
      </c>
      <c r="P6" s="30">
        <v>2</v>
      </c>
      <c r="Q6" s="27"/>
      <c r="S6" s="61" t="s">
        <v>111</v>
      </c>
      <c r="T6" s="42">
        <v>3479474.7</v>
      </c>
      <c r="U6" s="43">
        <v>0.3370982389265097</v>
      </c>
      <c r="V6" s="44">
        <v>2</v>
      </c>
    </row>
    <row r="7" spans="1:22" ht="14.5" customHeight="1" x14ac:dyDescent="0.35">
      <c r="A7" s="24" t="s">
        <v>49</v>
      </c>
      <c r="B7" s="24" t="s">
        <v>40</v>
      </c>
      <c r="C7" s="35">
        <v>387411.72</v>
      </c>
      <c r="D7" s="25">
        <v>216</v>
      </c>
      <c r="E7" s="25" t="s">
        <v>78</v>
      </c>
      <c r="F7" s="24">
        <v>0</v>
      </c>
      <c r="G7" s="25" t="s">
        <v>7</v>
      </c>
      <c r="H7" s="25">
        <v>1</v>
      </c>
      <c r="I7" s="25" t="s">
        <v>8</v>
      </c>
      <c r="J7" s="25">
        <v>0</v>
      </c>
      <c r="K7" s="25" t="s">
        <v>7</v>
      </c>
      <c r="L7" s="26">
        <v>1</v>
      </c>
      <c r="M7" s="25" t="s">
        <v>43</v>
      </c>
      <c r="N7" s="23" t="s">
        <v>8</v>
      </c>
      <c r="O7" s="25">
        <v>95.2</v>
      </c>
      <c r="P7" s="25">
        <v>2</v>
      </c>
      <c r="Q7" s="27"/>
      <c r="S7" s="61" t="s">
        <v>112</v>
      </c>
      <c r="T7" s="42">
        <v>1825823.3900000001</v>
      </c>
      <c r="U7" s="43">
        <v>0.17688930152583948</v>
      </c>
      <c r="V7" s="44">
        <v>1</v>
      </c>
    </row>
    <row r="8" spans="1:22" ht="14.5" customHeight="1" x14ac:dyDescent="0.35">
      <c r="A8" s="24" t="s">
        <v>50</v>
      </c>
      <c r="B8" s="24" t="s">
        <v>40</v>
      </c>
      <c r="C8" s="35">
        <v>423414.3</v>
      </c>
      <c r="D8" s="25">
        <v>250</v>
      </c>
      <c r="E8" s="25" t="s">
        <v>79</v>
      </c>
      <c r="F8" s="24">
        <v>2</v>
      </c>
      <c r="G8" s="25" t="s">
        <v>8</v>
      </c>
      <c r="H8" s="25">
        <v>0</v>
      </c>
      <c r="I8" s="25" t="s">
        <v>7</v>
      </c>
      <c r="J8" s="25">
        <v>1</v>
      </c>
      <c r="K8" s="25" t="s">
        <v>8</v>
      </c>
      <c r="L8" s="26">
        <v>0</v>
      </c>
      <c r="M8" s="25" t="s">
        <v>43</v>
      </c>
      <c r="N8" s="23" t="s">
        <v>7</v>
      </c>
      <c r="O8" s="25">
        <v>100</v>
      </c>
      <c r="P8" s="25">
        <v>2</v>
      </c>
      <c r="Q8" s="27"/>
      <c r="S8" s="61" t="s">
        <v>113</v>
      </c>
      <c r="T8" s="42"/>
      <c r="U8" s="43">
        <v>0</v>
      </c>
      <c r="V8" s="44">
        <v>1</v>
      </c>
    </row>
    <row r="9" spans="1:22" ht="14.5" customHeight="1" x14ac:dyDescent="0.35">
      <c r="A9" s="24" t="s">
        <v>75</v>
      </c>
      <c r="B9" s="24" t="s">
        <v>40</v>
      </c>
      <c r="C9" s="35">
        <v>34758.54</v>
      </c>
      <c r="D9" s="33">
        <v>10</v>
      </c>
      <c r="E9" s="33" t="s">
        <v>79</v>
      </c>
      <c r="F9" s="25">
        <v>2</v>
      </c>
      <c r="G9" s="24" t="s">
        <v>7</v>
      </c>
      <c r="H9" s="24">
        <v>1</v>
      </c>
      <c r="I9" s="24" t="s">
        <v>7</v>
      </c>
      <c r="J9" s="24">
        <v>1</v>
      </c>
      <c r="K9" s="24" t="s">
        <v>8</v>
      </c>
      <c r="L9" s="34">
        <v>0</v>
      </c>
      <c r="M9" s="25" t="s">
        <v>44</v>
      </c>
      <c r="N9" s="22" t="s">
        <v>7</v>
      </c>
      <c r="O9" s="33">
        <v>90</v>
      </c>
      <c r="P9" s="33">
        <v>1</v>
      </c>
      <c r="Q9" s="27"/>
      <c r="S9" s="61" t="s">
        <v>114</v>
      </c>
      <c r="T9" s="42">
        <v>2363930.67</v>
      </c>
      <c r="U9" s="43">
        <v>0.22902217561787819</v>
      </c>
      <c r="V9" s="45">
        <v>0</v>
      </c>
    </row>
    <row r="10" spans="1:22" ht="14.5" customHeight="1" x14ac:dyDescent="0.35">
      <c r="A10" s="24" t="s">
        <v>51</v>
      </c>
      <c r="B10" s="24" t="s">
        <v>40</v>
      </c>
      <c r="C10" s="35">
        <v>167183.70000000001</v>
      </c>
      <c r="D10" s="25">
        <v>57.6</v>
      </c>
      <c r="E10" s="25" t="s">
        <v>78</v>
      </c>
      <c r="F10" s="24">
        <v>0</v>
      </c>
      <c r="G10" s="25" t="s">
        <v>7</v>
      </c>
      <c r="H10" s="25">
        <v>1</v>
      </c>
      <c r="I10" s="25" t="s">
        <v>7</v>
      </c>
      <c r="J10" s="25">
        <v>1</v>
      </c>
      <c r="K10" s="25" t="s">
        <v>7</v>
      </c>
      <c r="L10" s="26">
        <v>1</v>
      </c>
      <c r="M10" s="25" t="s">
        <v>43</v>
      </c>
      <c r="N10" s="23" t="s">
        <v>8</v>
      </c>
      <c r="O10" s="25">
        <v>99.8</v>
      </c>
      <c r="P10" s="25">
        <v>2</v>
      </c>
      <c r="Q10" s="27"/>
      <c r="S10" s="37" t="s">
        <v>88</v>
      </c>
      <c r="T10" s="38">
        <v>6612629.7199999997</v>
      </c>
      <c r="U10" s="39">
        <v>0.64064435740403536</v>
      </c>
      <c r="V10" s="46">
        <v>1</v>
      </c>
    </row>
    <row r="11" spans="1:22" ht="14.5" customHeight="1" x14ac:dyDescent="0.35">
      <c r="A11" s="24" t="s">
        <v>52</v>
      </c>
      <c r="B11" s="24" t="s">
        <v>40</v>
      </c>
      <c r="C11" s="35">
        <v>1154586.3600000001</v>
      </c>
      <c r="D11" s="25">
        <v>480</v>
      </c>
      <c r="E11" s="25" t="s">
        <v>80</v>
      </c>
      <c r="F11" s="24">
        <v>0</v>
      </c>
      <c r="G11" s="25" t="s">
        <v>8</v>
      </c>
      <c r="H11" s="25">
        <v>0</v>
      </c>
      <c r="I11" s="25" t="s">
        <v>7</v>
      </c>
      <c r="J11" s="25">
        <v>1</v>
      </c>
      <c r="K11" s="25" t="s">
        <v>8</v>
      </c>
      <c r="L11" s="26">
        <v>0</v>
      </c>
      <c r="M11" s="25" t="s">
        <v>43</v>
      </c>
      <c r="N11" s="23" t="s">
        <v>8</v>
      </c>
      <c r="O11" s="25">
        <v>75.7</v>
      </c>
      <c r="P11" s="25">
        <v>2</v>
      </c>
      <c r="Q11" s="27"/>
      <c r="S11" s="41" t="s">
        <v>89</v>
      </c>
      <c r="T11" s="47">
        <v>9786585.7799999993</v>
      </c>
      <c r="U11" s="48">
        <v>0.94814335955402163</v>
      </c>
      <c r="V11" s="49">
        <v>1</v>
      </c>
    </row>
    <row r="12" spans="1:22" ht="14.5" customHeight="1" x14ac:dyDescent="0.35">
      <c r="A12" s="24" t="s">
        <v>53</v>
      </c>
      <c r="B12" s="24" t="s">
        <v>40</v>
      </c>
      <c r="C12" s="35">
        <v>69600.59</v>
      </c>
      <c r="D12" s="25">
        <v>30</v>
      </c>
      <c r="E12" s="25" t="s">
        <v>78</v>
      </c>
      <c r="F12" s="24">
        <v>0</v>
      </c>
      <c r="G12" s="25" t="s">
        <v>7</v>
      </c>
      <c r="H12" s="25">
        <v>1</v>
      </c>
      <c r="I12" s="25" t="s">
        <v>7</v>
      </c>
      <c r="J12" s="25">
        <v>1</v>
      </c>
      <c r="K12" s="25" t="s">
        <v>7</v>
      </c>
      <c r="L12" s="26">
        <v>1</v>
      </c>
      <c r="M12" s="25" t="s">
        <v>43</v>
      </c>
      <c r="N12" s="23" t="s">
        <v>8</v>
      </c>
      <c r="O12" s="25">
        <v>94.5</v>
      </c>
      <c r="P12" s="25">
        <v>2</v>
      </c>
      <c r="Q12" s="27"/>
      <c r="S12" s="37" t="s">
        <v>90</v>
      </c>
      <c r="T12" s="38">
        <v>5333120.4899999993</v>
      </c>
      <c r="U12" s="39">
        <v>0.51668302837835955</v>
      </c>
      <c r="V12" s="46">
        <v>1</v>
      </c>
    </row>
    <row r="13" spans="1:22" ht="14.5" customHeight="1" x14ac:dyDescent="0.35">
      <c r="A13" s="24" t="s">
        <v>54</v>
      </c>
      <c r="B13" s="24" t="s">
        <v>40</v>
      </c>
      <c r="C13" s="35">
        <v>496693.95</v>
      </c>
      <c r="D13" s="25">
        <v>250</v>
      </c>
      <c r="E13" s="25" t="s">
        <v>81</v>
      </c>
      <c r="F13" s="24">
        <v>0</v>
      </c>
      <c r="G13" s="25" t="s">
        <v>7</v>
      </c>
      <c r="H13" s="25">
        <v>1</v>
      </c>
      <c r="I13" s="25" t="s">
        <v>7</v>
      </c>
      <c r="J13" s="25">
        <v>1</v>
      </c>
      <c r="K13" s="25" t="s">
        <v>8</v>
      </c>
      <c r="L13" s="26">
        <v>0</v>
      </c>
      <c r="M13" s="25" t="s">
        <v>44</v>
      </c>
      <c r="N13" s="23" t="s">
        <v>8</v>
      </c>
      <c r="O13" s="25">
        <v>100</v>
      </c>
      <c r="P13" s="25">
        <v>2</v>
      </c>
      <c r="Q13" s="27"/>
      <c r="S13" s="50" t="s">
        <v>91</v>
      </c>
      <c r="T13" s="42">
        <v>5296610.2200000007</v>
      </c>
      <c r="U13" s="51">
        <v>0.5131458428026946</v>
      </c>
      <c r="V13" s="52" t="s">
        <v>86</v>
      </c>
    </row>
    <row r="14" spans="1:22" ht="14.5" customHeight="1" x14ac:dyDescent="0.35">
      <c r="A14" s="24" t="s">
        <v>55</v>
      </c>
      <c r="B14" s="24" t="s">
        <v>40</v>
      </c>
      <c r="C14" s="35">
        <v>292321.65000000002</v>
      </c>
      <c r="D14" s="25">
        <v>125</v>
      </c>
      <c r="E14" s="25" t="s">
        <v>77</v>
      </c>
      <c r="F14" s="24">
        <v>0</v>
      </c>
      <c r="G14" s="25" t="s">
        <v>7</v>
      </c>
      <c r="H14" s="25">
        <v>1</v>
      </c>
      <c r="I14" s="25" t="s">
        <v>7</v>
      </c>
      <c r="J14" s="25">
        <v>1</v>
      </c>
      <c r="K14" s="25" t="s">
        <v>8</v>
      </c>
      <c r="L14" s="26">
        <v>0</v>
      </c>
      <c r="M14" s="25" t="s">
        <v>44</v>
      </c>
      <c r="N14" s="23" t="s">
        <v>8</v>
      </c>
      <c r="O14" s="25">
        <v>100</v>
      </c>
      <c r="P14" s="25">
        <v>2</v>
      </c>
      <c r="Q14" s="27"/>
      <c r="S14" s="50" t="s">
        <v>92</v>
      </c>
      <c r="T14" s="42">
        <v>5025231.6000000006</v>
      </c>
      <c r="U14" s="51">
        <v>0.48685415719730529</v>
      </c>
      <c r="V14" s="44" t="s">
        <v>86</v>
      </c>
    </row>
    <row r="15" spans="1:22" ht="14.5" customHeight="1" x14ac:dyDescent="0.35">
      <c r="A15" s="24" t="s">
        <v>56</v>
      </c>
      <c r="B15" s="24" t="s">
        <v>40</v>
      </c>
      <c r="C15" s="35">
        <v>115940.16</v>
      </c>
      <c r="D15" s="25">
        <v>62.5</v>
      </c>
      <c r="E15" s="25" t="s">
        <v>79</v>
      </c>
      <c r="F15" s="24">
        <v>2</v>
      </c>
      <c r="G15" s="25" t="s">
        <v>7</v>
      </c>
      <c r="H15" s="25">
        <v>1</v>
      </c>
      <c r="I15" s="25" t="s">
        <v>7</v>
      </c>
      <c r="J15" s="25">
        <v>1</v>
      </c>
      <c r="K15" s="25" t="s">
        <v>8</v>
      </c>
      <c r="L15" s="26">
        <v>0</v>
      </c>
      <c r="M15" s="25" t="s">
        <v>44</v>
      </c>
      <c r="N15" s="23" t="s">
        <v>8</v>
      </c>
      <c r="O15" s="25">
        <v>100</v>
      </c>
      <c r="P15" s="25">
        <v>2</v>
      </c>
      <c r="Q15" s="27"/>
      <c r="S15" s="37" t="s">
        <v>93</v>
      </c>
      <c r="T15" s="38">
        <v>4657108.83</v>
      </c>
      <c r="U15" s="53">
        <v>0.45118971121764384</v>
      </c>
      <c r="V15" s="46">
        <v>2</v>
      </c>
    </row>
    <row r="16" spans="1:22" ht="14.5" customHeight="1" x14ac:dyDescent="0.35">
      <c r="A16" s="24" t="s">
        <v>57</v>
      </c>
      <c r="B16" s="24" t="s">
        <v>40</v>
      </c>
      <c r="C16" s="35">
        <v>142301.04</v>
      </c>
      <c r="D16" s="25">
        <v>62.5</v>
      </c>
      <c r="E16" s="25" t="s">
        <v>79</v>
      </c>
      <c r="F16" s="24">
        <v>2</v>
      </c>
      <c r="G16" s="25" t="s">
        <v>7</v>
      </c>
      <c r="H16" s="25">
        <v>1</v>
      </c>
      <c r="I16" s="25" t="s">
        <v>7</v>
      </c>
      <c r="J16" s="25">
        <v>1</v>
      </c>
      <c r="K16" s="23" t="s">
        <v>8</v>
      </c>
      <c r="L16" s="26">
        <v>0</v>
      </c>
      <c r="M16" s="25" t="s">
        <v>44</v>
      </c>
      <c r="N16" s="23" t="s">
        <v>8</v>
      </c>
      <c r="O16" s="25">
        <v>100</v>
      </c>
      <c r="P16" s="25">
        <v>2</v>
      </c>
      <c r="Q16" s="27"/>
      <c r="S16" s="37" t="s">
        <v>94</v>
      </c>
      <c r="T16" s="38">
        <v>3313372.0999999996</v>
      </c>
      <c r="U16" s="53">
        <v>0.32100589776331206</v>
      </c>
      <c r="V16" s="46">
        <v>1</v>
      </c>
    </row>
    <row r="17" spans="1:22" ht="14.5" customHeight="1" x14ac:dyDescent="0.35">
      <c r="A17" s="24" t="s">
        <v>58</v>
      </c>
      <c r="B17" s="24" t="s">
        <v>40</v>
      </c>
      <c r="C17" s="35">
        <v>77360.399999999994</v>
      </c>
      <c r="D17" s="25">
        <v>25</v>
      </c>
      <c r="E17" s="25" t="s">
        <v>79</v>
      </c>
      <c r="F17" s="24">
        <v>2</v>
      </c>
      <c r="G17" s="25" t="s">
        <v>7</v>
      </c>
      <c r="H17" s="25">
        <v>1</v>
      </c>
      <c r="I17" s="25" t="s">
        <v>7</v>
      </c>
      <c r="J17" s="25">
        <v>1</v>
      </c>
      <c r="K17" s="25" t="s">
        <v>8</v>
      </c>
      <c r="L17" s="26">
        <v>0</v>
      </c>
      <c r="M17" s="25" t="s">
        <v>44</v>
      </c>
      <c r="N17" s="23" t="s">
        <v>8</v>
      </c>
      <c r="O17" s="25">
        <v>100</v>
      </c>
      <c r="P17" s="25">
        <v>2</v>
      </c>
      <c r="Q17" s="27"/>
      <c r="S17" s="37" t="s">
        <v>95</v>
      </c>
      <c r="T17" s="38">
        <v>2351360.89</v>
      </c>
      <c r="U17" s="53">
        <v>0.2278043910190439</v>
      </c>
      <c r="V17" s="46">
        <v>0.25</v>
      </c>
    </row>
    <row r="18" spans="1:22" ht="14.5" customHeight="1" x14ac:dyDescent="0.35">
      <c r="A18" s="24" t="s">
        <v>59</v>
      </c>
      <c r="B18" s="24" t="s">
        <v>40</v>
      </c>
      <c r="C18" s="35">
        <v>142284</v>
      </c>
      <c r="D18" s="25">
        <v>50</v>
      </c>
      <c r="E18" s="25" t="s">
        <v>78</v>
      </c>
      <c r="F18" s="24">
        <v>0</v>
      </c>
      <c r="G18" s="25" t="s">
        <v>7</v>
      </c>
      <c r="H18" s="25">
        <v>1</v>
      </c>
      <c r="I18" s="25" t="s">
        <v>7</v>
      </c>
      <c r="J18" s="25">
        <v>1</v>
      </c>
      <c r="K18" s="25" t="s">
        <v>7</v>
      </c>
      <c r="L18" s="26">
        <v>1</v>
      </c>
      <c r="M18" s="25" t="s">
        <v>44</v>
      </c>
      <c r="N18" s="23" t="s">
        <v>7</v>
      </c>
      <c r="O18" s="25">
        <v>90.1</v>
      </c>
      <c r="P18" s="25">
        <v>2</v>
      </c>
      <c r="Q18" s="27"/>
      <c r="S18" s="41" t="s">
        <v>23</v>
      </c>
      <c r="T18" s="54">
        <v>10321841.820000002</v>
      </c>
      <c r="U18" s="55"/>
      <c r="V18" s="41"/>
    </row>
    <row r="19" spans="1:22" ht="14.5" customHeight="1" x14ac:dyDescent="0.35">
      <c r="A19" s="24" t="s">
        <v>60</v>
      </c>
      <c r="B19" s="24" t="s">
        <v>40</v>
      </c>
      <c r="C19" s="35">
        <v>172993.63</v>
      </c>
      <c r="D19" s="25">
        <v>66.599999999999994</v>
      </c>
      <c r="E19" s="25" t="s">
        <v>80</v>
      </c>
      <c r="F19" s="24">
        <v>0</v>
      </c>
      <c r="G19" s="25" t="s">
        <v>7</v>
      </c>
      <c r="H19" s="25">
        <v>1</v>
      </c>
      <c r="I19" s="25" t="s">
        <v>7</v>
      </c>
      <c r="J19" s="25">
        <v>1</v>
      </c>
      <c r="K19" s="25" t="s">
        <v>7</v>
      </c>
      <c r="L19" s="26">
        <v>1</v>
      </c>
      <c r="M19" s="25" t="s">
        <v>44</v>
      </c>
      <c r="N19" s="23" t="s">
        <v>7</v>
      </c>
      <c r="O19" s="25">
        <v>90.1</v>
      </c>
      <c r="P19" s="25">
        <v>2</v>
      </c>
      <c r="Q19" s="27"/>
    </row>
    <row r="20" spans="1:22" ht="14.5" customHeight="1" x14ac:dyDescent="0.35">
      <c r="A20" s="24" t="s">
        <v>61</v>
      </c>
      <c r="B20" s="24" t="s">
        <v>40</v>
      </c>
      <c r="C20" s="35">
        <v>1445678.04</v>
      </c>
      <c r="D20" s="25">
        <v>500</v>
      </c>
      <c r="E20" s="25" t="s">
        <v>79</v>
      </c>
      <c r="F20" s="24">
        <v>2</v>
      </c>
      <c r="G20" s="24" t="s">
        <v>7</v>
      </c>
      <c r="H20" s="24">
        <v>1</v>
      </c>
      <c r="I20" s="24" t="s">
        <v>7</v>
      </c>
      <c r="J20" s="24">
        <v>1</v>
      </c>
      <c r="K20" s="24" t="s">
        <v>8</v>
      </c>
      <c r="L20" s="34">
        <v>0</v>
      </c>
      <c r="M20" s="24" t="s">
        <v>43</v>
      </c>
      <c r="N20" s="22" t="s">
        <v>7</v>
      </c>
      <c r="O20" s="25">
        <v>65.2</v>
      </c>
      <c r="P20" s="25">
        <v>0.25</v>
      </c>
      <c r="Q20" s="27"/>
      <c r="S20" s="68" t="s">
        <v>96</v>
      </c>
      <c r="T20" s="68"/>
      <c r="U20" s="68"/>
      <c r="V20" s="68"/>
    </row>
    <row r="21" spans="1:22" ht="14.5" customHeight="1" x14ac:dyDescent="0.35">
      <c r="A21" s="24" t="s">
        <v>62</v>
      </c>
      <c r="B21" s="24" t="s">
        <v>40</v>
      </c>
      <c r="C21" s="35">
        <v>945191.74</v>
      </c>
      <c r="D21" s="25">
        <v>420</v>
      </c>
      <c r="E21" s="25" t="s">
        <v>76</v>
      </c>
      <c r="F21" s="24">
        <v>1</v>
      </c>
      <c r="G21" s="25" t="s">
        <v>7</v>
      </c>
      <c r="H21" s="25">
        <v>1</v>
      </c>
      <c r="I21" s="25" t="s">
        <v>7</v>
      </c>
      <c r="J21" s="25">
        <v>1</v>
      </c>
      <c r="K21" s="25" t="s">
        <v>7</v>
      </c>
      <c r="L21" s="26">
        <v>1</v>
      </c>
      <c r="M21" s="24" t="s">
        <v>43</v>
      </c>
      <c r="N21" s="23" t="s">
        <v>7</v>
      </c>
      <c r="O21" s="25">
        <v>80.099999999999994</v>
      </c>
      <c r="P21" s="25">
        <v>1</v>
      </c>
      <c r="Q21" s="27"/>
      <c r="S21" s="68"/>
      <c r="T21" s="68"/>
      <c r="U21" s="68"/>
      <c r="V21" s="68"/>
    </row>
    <row r="22" spans="1:22" ht="14.5" customHeight="1" x14ac:dyDescent="0.35">
      <c r="A22" s="24" t="s">
        <v>63</v>
      </c>
      <c r="B22" s="24" t="s">
        <v>40</v>
      </c>
      <c r="C22" s="35">
        <v>157449.60000000001</v>
      </c>
      <c r="D22" s="25">
        <v>50</v>
      </c>
      <c r="E22" s="25" t="s">
        <v>76</v>
      </c>
      <c r="F22" s="24">
        <v>1</v>
      </c>
      <c r="G22" s="25" t="s">
        <v>8</v>
      </c>
      <c r="H22" s="25">
        <v>0</v>
      </c>
      <c r="I22" s="25" t="s">
        <v>7</v>
      </c>
      <c r="J22" s="25">
        <v>1</v>
      </c>
      <c r="K22" s="25" t="s">
        <v>8</v>
      </c>
      <c r="L22" s="26">
        <v>0</v>
      </c>
      <c r="M22" s="25" t="s">
        <v>44</v>
      </c>
      <c r="N22" s="23" t="s">
        <v>8</v>
      </c>
      <c r="O22" s="28">
        <v>64.7</v>
      </c>
      <c r="P22" s="25">
        <v>0.25</v>
      </c>
      <c r="Q22" s="27"/>
    </row>
    <row r="23" spans="1:22" ht="14.5" customHeight="1" x14ac:dyDescent="0.35">
      <c r="A23" s="24" t="s">
        <v>64</v>
      </c>
      <c r="B23" s="24" t="s">
        <v>40</v>
      </c>
      <c r="C23" s="35">
        <v>342646.95</v>
      </c>
      <c r="D23" s="25">
        <v>150</v>
      </c>
      <c r="E23" s="25" t="s">
        <v>82</v>
      </c>
      <c r="F23" s="24">
        <v>0</v>
      </c>
      <c r="G23" s="25" t="s">
        <v>7</v>
      </c>
      <c r="H23" s="25">
        <v>1</v>
      </c>
      <c r="I23" s="25" t="s">
        <v>7</v>
      </c>
      <c r="J23" s="25">
        <v>1</v>
      </c>
      <c r="K23" s="25" t="s">
        <v>8</v>
      </c>
      <c r="L23" s="26">
        <v>0</v>
      </c>
      <c r="M23" s="24" t="s">
        <v>43</v>
      </c>
      <c r="N23" s="23" t="s">
        <v>7</v>
      </c>
      <c r="O23" s="25">
        <v>91</v>
      </c>
      <c r="P23" s="25">
        <v>2</v>
      </c>
      <c r="Q23" s="27"/>
    </row>
    <row r="24" spans="1:22" ht="14.5" customHeight="1" x14ac:dyDescent="0.35">
      <c r="A24" s="24" t="s">
        <v>65</v>
      </c>
      <c r="B24" s="24" t="s">
        <v>40</v>
      </c>
      <c r="C24" s="35">
        <v>64467</v>
      </c>
      <c r="D24" s="25">
        <v>19.72</v>
      </c>
      <c r="E24" s="25" t="s">
        <v>79</v>
      </c>
      <c r="F24" s="24">
        <v>2</v>
      </c>
      <c r="G24" s="25" t="s">
        <v>7</v>
      </c>
      <c r="H24" s="25">
        <v>1</v>
      </c>
      <c r="I24" s="25" t="s">
        <v>8</v>
      </c>
      <c r="J24" s="25">
        <v>0</v>
      </c>
      <c r="K24" s="23" t="s">
        <v>8</v>
      </c>
      <c r="L24" s="26">
        <v>0</v>
      </c>
      <c r="M24" s="24" t="s">
        <v>43</v>
      </c>
      <c r="N24" s="23" t="s">
        <v>8</v>
      </c>
      <c r="O24" s="25">
        <v>77.7</v>
      </c>
      <c r="P24" s="25">
        <v>2</v>
      </c>
      <c r="Q24" s="27"/>
      <c r="S24" s="69" t="s">
        <v>109</v>
      </c>
      <c r="T24" s="70"/>
    </row>
    <row r="25" spans="1:22" ht="14.5" customHeight="1" x14ac:dyDescent="0.35">
      <c r="A25" s="24" t="s">
        <v>66</v>
      </c>
      <c r="B25" s="24" t="s">
        <v>40</v>
      </c>
      <c r="C25" s="35">
        <v>289547.94</v>
      </c>
      <c r="D25" s="25">
        <v>100</v>
      </c>
      <c r="E25" s="25" t="s">
        <v>76</v>
      </c>
      <c r="F25" s="24">
        <v>1</v>
      </c>
      <c r="G25" s="25" t="s">
        <v>8</v>
      </c>
      <c r="H25" s="25">
        <v>0</v>
      </c>
      <c r="I25" s="25" t="s">
        <v>7</v>
      </c>
      <c r="J25" s="25">
        <v>1</v>
      </c>
      <c r="K25" s="23" t="s">
        <v>7</v>
      </c>
      <c r="L25" s="26">
        <v>1</v>
      </c>
      <c r="M25" s="25" t="s">
        <v>44</v>
      </c>
      <c r="N25" s="23" t="s">
        <v>7</v>
      </c>
      <c r="O25" s="25">
        <v>75.3</v>
      </c>
      <c r="P25" s="25">
        <v>0.25</v>
      </c>
      <c r="S25" s="56" t="s">
        <v>97</v>
      </c>
      <c r="T25" s="45" t="s">
        <v>98</v>
      </c>
    </row>
    <row r="26" spans="1:22" s="19" customFormat="1" ht="14.5" customHeight="1" x14ac:dyDescent="0.35">
      <c r="A26" s="24" t="s">
        <v>67</v>
      </c>
      <c r="B26" s="24" t="s">
        <v>40</v>
      </c>
      <c r="C26" s="35">
        <v>37263.660000000003</v>
      </c>
      <c r="D26" s="33">
        <v>10</v>
      </c>
      <c r="E26" s="33" t="s">
        <v>79</v>
      </c>
      <c r="F26" s="25">
        <v>2</v>
      </c>
      <c r="G26" s="24" t="s">
        <v>7</v>
      </c>
      <c r="H26" s="24">
        <v>1</v>
      </c>
      <c r="I26" s="24" t="s">
        <v>7</v>
      </c>
      <c r="J26" s="24">
        <v>1</v>
      </c>
      <c r="K26" s="24" t="s">
        <v>8</v>
      </c>
      <c r="L26" s="34">
        <v>0</v>
      </c>
      <c r="M26" s="25" t="s">
        <v>44</v>
      </c>
      <c r="N26" s="22" t="s">
        <v>8</v>
      </c>
      <c r="O26" s="33">
        <v>90</v>
      </c>
      <c r="P26" s="33">
        <v>2</v>
      </c>
      <c r="S26" s="45" t="s">
        <v>79</v>
      </c>
      <c r="T26" s="57" t="s">
        <v>99</v>
      </c>
    </row>
    <row r="27" spans="1:22" s="19" customFormat="1" ht="14.5" customHeight="1" x14ac:dyDescent="0.35">
      <c r="A27" s="24" t="s">
        <v>68</v>
      </c>
      <c r="B27" s="24" t="s">
        <v>40</v>
      </c>
      <c r="C27" s="35">
        <v>205244.67</v>
      </c>
      <c r="D27" s="33">
        <v>83.3</v>
      </c>
      <c r="E27" s="33" t="s">
        <v>80</v>
      </c>
      <c r="F27" s="25">
        <v>0</v>
      </c>
      <c r="G27" s="24" t="s">
        <v>8</v>
      </c>
      <c r="H27" s="24">
        <v>0</v>
      </c>
      <c r="I27" s="24" t="s">
        <v>7</v>
      </c>
      <c r="J27" s="24">
        <v>1</v>
      </c>
      <c r="K27" s="24" t="s">
        <v>7</v>
      </c>
      <c r="L27" s="34">
        <v>1</v>
      </c>
      <c r="M27" s="25" t="s">
        <v>44</v>
      </c>
      <c r="N27" s="22" t="s">
        <v>7</v>
      </c>
      <c r="O27" s="33">
        <v>90.2</v>
      </c>
      <c r="P27" s="33">
        <v>2</v>
      </c>
      <c r="S27" s="45" t="s">
        <v>77</v>
      </c>
      <c r="T27" s="57" t="s">
        <v>100</v>
      </c>
    </row>
    <row r="28" spans="1:22" s="19" customFormat="1" ht="14.5" customHeight="1" x14ac:dyDescent="0.35">
      <c r="A28" s="24" t="s">
        <v>69</v>
      </c>
      <c r="B28" s="24" t="s">
        <v>40</v>
      </c>
      <c r="C28" s="35">
        <v>269983.89</v>
      </c>
      <c r="D28" s="33">
        <v>100</v>
      </c>
      <c r="E28" s="33" t="s">
        <v>80</v>
      </c>
      <c r="F28" s="25">
        <v>0</v>
      </c>
      <c r="G28" s="24" t="s">
        <v>7</v>
      </c>
      <c r="H28" s="24">
        <v>1</v>
      </c>
      <c r="I28" s="24" t="s">
        <v>7</v>
      </c>
      <c r="J28" s="24">
        <v>1</v>
      </c>
      <c r="K28" s="24" t="s">
        <v>7</v>
      </c>
      <c r="L28" s="34">
        <v>1</v>
      </c>
      <c r="M28" s="25" t="s">
        <v>44</v>
      </c>
      <c r="N28" s="22" t="s">
        <v>7</v>
      </c>
      <c r="O28" s="33">
        <v>90.3</v>
      </c>
      <c r="P28" s="33">
        <v>2</v>
      </c>
      <c r="S28" s="45" t="s">
        <v>76</v>
      </c>
      <c r="T28" s="45" t="s">
        <v>101</v>
      </c>
    </row>
    <row r="29" spans="1:22" s="19" customFormat="1" ht="14.5" customHeight="1" x14ac:dyDescent="0.35">
      <c r="A29" s="24" t="s">
        <v>70</v>
      </c>
      <c r="B29" s="24" t="s">
        <v>40</v>
      </c>
      <c r="C29" s="35">
        <v>989893.5</v>
      </c>
      <c r="D29" s="33">
        <v>400</v>
      </c>
      <c r="E29" s="33" t="s">
        <v>79</v>
      </c>
      <c r="F29" s="25">
        <v>2</v>
      </c>
      <c r="G29" s="24" t="s">
        <v>8</v>
      </c>
      <c r="H29" s="24">
        <v>0</v>
      </c>
      <c r="I29" s="24" t="s">
        <v>7</v>
      </c>
      <c r="J29" s="24">
        <v>1</v>
      </c>
      <c r="K29" s="24" t="s">
        <v>7</v>
      </c>
      <c r="L29" s="34">
        <v>1</v>
      </c>
      <c r="M29" s="25" t="s">
        <v>44</v>
      </c>
      <c r="N29" s="22" t="s">
        <v>7</v>
      </c>
      <c r="O29" s="33">
        <v>87.3</v>
      </c>
      <c r="P29" s="33">
        <v>1</v>
      </c>
      <c r="S29" s="45" t="s">
        <v>78</v>
      </c>
      <c r="T29" s="45" t="s">
        <v>100</v>
      </c>
    </row>
    <row r="30" spans="1:22" s="19" customFormat="1" ht="14.5" customHeight="1" x14ac:dyDescent="0.35">
      <c r="A30" s="22" t="s">
        <v>71</v>
      </c>
      <c r="B30" s="22" t="s">
        <v>40</v>
      </c>
      <c r="C30" s="71">
        <v>25051.200000000001</v>
      </c>
      <c r="D30" s="72">
        <v>7.54</v>
      </c>
      <c r="E30" s="72" t="s">
        <v>79</v>
      </c>
      <c r="F30" s="23">
        <v>2</v>
      </c>
      <c r="G30" s="22" t="s">
        <v>7</v>
      </c>
      <c r="H30" s="22">
        <v>1</v>
      </c>
      <c r="I30" s="22" t="s">
        <v>7</v>
      </c>
      <c r="J30" s="22">
        <v>1</v>
      </c>
      <c r="K30" s="22" t="s">
        <v>8</v>
      </c>
      <c r="L30" s="73">
        <v>0</v>
      </c>
      <c r="M30" s="23" t="s">
        <v>43</v>
      </c>
      <c r="N30" s="22" t="s">
        <v>7</v>
      </c>
      <c r="O30" s="74">
        <v>77.7</v>
      </c>
      <c r="P30" s="72">
        <v>0.25</v>
      </c>
      <c r="S30" s="45" t="s">
        <v>81</v>
      </c>
      <c r="T30" s="45" t="s">
        <v>100</v>
      </c>
    </row>
    <row r="31" spans="1:22" ht="14.5" customHeight="1" x14ac:dyDescent="0.35">
      <c r="A31" s="24" t="s">
        <v>72</v>
      </c>
      <c r="B31" s="24" t="s">
        <v>40</v>
      </c>
      <c r="C31" s="35">
        <v>83377.320000000007</v>
      </c>
      <c r="D31" s="33">
        <v>25</v>
      </c>
      <c r="E31" s="33" t="s">
        <v>79</v>
      </c>
      <c r="F31" s="25">
        <v>2</v>
      </c>
      <c r="G31" s="24" t="s">
        <v>7</v>
      </c>
      <c r="H31" s="24">
        <v>1</v>
      </c>
      <c r="I31" s="24" t="s">
        <v>8</v>
      </c>
      <c r="J31" s="24">
        <v>0</v>
      </c>
      <c r="K31" s="24" t="s">
        <v>8</v>
      </c>
      <c r="L31" s="34">
        <v>0</v>
      </c>
      <c r="M31" s="25" t="s">
        <v>44</v>
      </c>
      <c r="N31" s="22" t="s">
        <v>7</v>
      </c>
      <c r="O31" s="33">
        <v>90</v>
      </c>
      <c r="P31" s="33">
        <v>1</v>
      </c>
      <c r="S31" s="45" t="s">
        <v>102</v>
      </c>
      <c r="T31" s="45" t="s">
        <v>100</v>
      </c>
    </row>
    <row r="32" spans="1:22" s="19" customFormat="1" ht="14.5" customHeight="1" x14ac:dyDescent="0.35">
      <c r="A32" s="24" t="s">
        <v>73</v>
      </c>
      <c r="B32" s="24" t="s">
        <v>40</v>
      </c>
      <c r="C32" s="35">
        <v>507157.56</v>
      </c>
      <c r="D32" s="33">
        <v>200</v>
      </c>
      <c r="E32" s="33" t="s">
        <v>80</v>
      </c>
      <c r="F32" s="25">
        <v>0</v>
      </c>
      <c r="G32" s="24" t="s">
        <v>7</v>
      </c>
      <c r="H32" s="24">
        <v>1</v>
      </c>
      <c r="I32" s="24" t="s">
        <v>7</v>
      </c>
      <c r="J32" s="24">
        <v>1</v>
      </c>
      <c r="K32" s="24" t="s">
        <v>7</v>
      </c>
      <c r="L32" s="34">
        <v>1</v>
      </c>
      <c r="M32" s="25" t="s">
        <v>44</v>
      </c>
      <c r="N32" s="22" t="s">
        <v>7</v>
      </c>
      <c r="O32" s="33">
        <v>80.5</v>
      </c>
      <c r="P32" s="33">
        <v>1</v>
      </c>
    </row>
    <row r="33" spans="1:18" s="19" customFormat="1" ht="14.5" customHeight="1" x14ac:dyDescent="0.35">
      <c r="A33" s="24" t="s">
        <v>74</v>
      </c>
      <c r="B33" s="24" t="s">
        <v>40</v>
      </c>
      <c r="C33" s="35">
        <v>39969.54</v>
      </c>
      <c r="D33" s="33">
        <v>12</v>
      </c>
      <c r="E33" s="33" t="s">
        <v>79</v>
      </c>
      <c r="F33" s="25">
        <v>2</v>
      </c>
      <c r="G33" s="24" t="s">
        <v>7</v>
      </c>
      <c r="H33" s="24">
        <v>1</v>
      </c>
      <c r="I33" s="24" t="s">
        <v>7</v>
      </c>
      <c r="J33" s="24">
        <v>1</v>
      </c>
      <c r="K33" s="24" t="s">
        <v>8</v>
      </c>
      <c r="L33" s="34">
        <v>0</v>
      </c>
      <c r="M33" s="25" t="s">
        <v>44</v>
      </c>
      <c r="N33" s="22" t="s">
        <v>8</v>
      </c>
      <c r="O33" s="33">
        <v>99</v>
      </c>
      <c r="P33" s="33">
        <v>2</v>
      </c>
    </row>
    <row r="34" spans="1:18" s="19" customFormat="1" ht="14.5" customHeight="1" x14ac:dyDescent="0.35"/>
    <row r="35" spans="1:18" s="19" customFormat="1" ht="14.5" customHeight="1" x14ac:dyDescent="0.35">
      <c r="A35"/>
      <c r="B35"/>
      <c r="C35"/>
      <c r="D35"/>
      <c r="E35"/>
      <c r="F35"/>
      <c r="G35"/>
      <c r="H35"/>
      <c r="I35"/>
      <c r="J35"/>
      <c r="K35"/>
      <c r="L35"/>
      <c r="O35"/>
      <c r="P35"/>
    </row>
    <row r="36" spans="1:18" s="19" customFormat="1" ht="14.5" customHeight="1" x14ac:dyDescent="0.35"/>
    <row r="37" spans="1:18" ht="14.5" customHeight="1" x14ac:dyDescent="0.35">
      <c r="A37" s="67" t="s">
        <v>45</v>
      </c>
      <c r="B37" s="67"/>
      <c r="C37" s="67"/>
      <c r="D37" s="67"/>
      <c r="E37" s="67"/>
      <c r="F37" s="67"/>
      <c r="G37" s="67"/>
      <c r="H37" s="67"/>
      <c r="I37" s="67"/>
      <c r="J37" s="67"/>
      <c r="K37" s="67"/>
      <c r="L37" s="67"/>
      <c r="M37" s="67"/>
      <c r="N37" s="67"/>
      <c r="O37" s="67"/>
      <c r="P37" s="67"/>
    </row>
    <row r="38" spans="1:18" s="19" customFormat="1" ht="14.5" customHeight="1" x14ac:dyDescent="0.35">
      <c r="A38" s="60" t="s">
        <v>103</v>
      </c>
      <c r="B38" s="60"/>
      <c r="C38" s="60"/>
      <c r="D38" s="60"/>
      <c r="E38" s="60"/>
      <c r="F38" s="60"/>
      <c r="G38" s="60"/>
      <c r="H38" s="60"/>
      <c r="I38" s="60"/>
      <c r="J38" s="60"/>
      <c r="K38" s="60"/>
      <c r="L38" s="60"/>
      <c r="M38" s="60"/>
      <c r="N38" s="60"/>
      <c r="O38" s="60"/>
      <c r="P38" s="59"/>
    </row>
    <row r="39" spans="1:18" ht="72" customHeight="1" x14ac:dyDescent="0.35">
      <c r="A39" s="19"/>
      <c r="B39" s="19"/>
      <c r="C39" s="19"/>
      <c r="D39" s="19"/>
      <c r="E39" s="19"/>
      <c r="F39" s="19"/>
      <c r="G39" s="19"/>
      <c r="H39" s="19"/>
      <c r="I39" s="19"/>
      <c r="J39" s="19"/>
      <c r="K39" s="19"/>
      <c r="L39" s="19"/>
      <c r="O39" s="19"/>
      <c r="P39" s="19"/>
    </row>
    <row r="40" spans="1:18" ht="14.5" customHeight="1" x14ac:dyDescent="0.35">
      <c r="Q40" s="58"/>
      <c r="R40" s="58"/>
    </row>
    <row r="41" spans="1:18" ht="14.5" customHeight="1" x14ac:dyDescent="0.35"/>
  </sheetData>
  <mergeCells count="4">
    <mergeCell ref="A2:P2"/>
    <mergeCell ref="A37:P37"/>
    <mergeCell ref="S20:V21"/>
    <mergeCell ref="S24:T24"/>
  </mergeCells>
  <hyperlinks>
    <hyperlink ref="A37" r:id="rId1" display="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xr:uid="{94F2FFFF-2DF4-4C05-8062-56966390D935}"/>
  </hyperlinks>
  <pageMargins left="0.75" right="0.75" top="1" bottom="1" header="0.5" footer="0.5"/>
  <pageSetup orientation="portrait" r:id="rId2"/>
  <drawing r:id="rId3"/>
  <legacyDrawing r:id="rId4"/>
  <controls>
    <mc:AlternateContent xmlns:mc="http://schemas.openxmlformats.org/markup-compatibility/2006">
      <mc:Choice Requires="x14">
        <control shapeId="1027" r:id="rId5" name="Control 3">
          <controlPr defaultSize="0" r:id="rId6">
            <anchor moveWithCells="1">
              <from>
                <xdr:col>0</xdr:col>
                <xdr:colOff>622300</xdr:colOff>
                <xdr:row>2</xdr:row>
                <xdr:rowOff>69850</xdr:rowOff>
              </from>
              <to>
                <xdr:col>1</xdr:col>
                <xdr:colOff>279400</xdr:colOff>
                <xdr:row>2</xdr:row>
                <xdr:rowOff>260350</xdr:rowOff>
              </to>
            </anchor>
          </controlPr>
        </control>
      </mc:Choice>
      <mc:Fallback>
        <control shapeId="1027" r:id="rId5" name="Control 3"/>
      </mc:Fallback>
    </mc:AlternateContent>
    <mc:AlternateContent xmlns:mc="http://schemas.openxmlformats.org/markup-compatibility/2006">
      <mc:Choice Requires="x14">
        <control shapeId="1026" r:id="rId7" name="Control 2">
          <controlPr defaultSize="0" r:id="rId8">
            <anchor moveWithCells="1">
              <from>
                <xdr:col>0</xdr:col>
                <xdr:colOff>0</xdr:colOff>
                <xdr:row>2</xdr:row>
                <xdr:rowOff>69850</xdr:rowOff>
              </from>
              <to>
                <xdr:col>0</xdr:col>
                <xdr:colOff>736600</xdr:colOff>
                <xdr:row>2</xdr:row>
                <xdr:rowOff>260350</xdr:rowOff>
              </to>
            </anchor>
          </controlPr>
        </control>
      </mc:Choice>
      <mc:Fallback>
        <control shapeId="1026" r:id="rId7" name="Control 2"/>
      </mc:Fallback>
    </mc:AlternateContent>
    <mc:AlternateContent xmlns:mc="http://schemas.openxmlformats.org/markup-compatibility/2006">
      <mc:Choice Requires="x14">
        <control shapeId="1025" r:id="rId9" name="Control 1">
          <controlPr defaultSize="0" r:id="rId8">
            <anchor moveWithCells="1">
              <from>
                <xdr:col>0</xdr:col>
                <xdr:colOff>0</xdr:colOff>
                <xdr:row>2</xdr:row>
                <xdr:rowOff>69850</xdr:rowOff>
              </from>
              <to>
                <xdr:col>0</xdr:col>
                <xdr:colOff>736600</xdr:colOff>
                <xdr:row>2</xdr:row>
                <xdr:rowOff>260350</xdr:rowOff>
              </to>
            </anchor>
          </controlPr>
        </control>
      </mc:Choice>
      <mc:Fallback>
        <control shapeId="1025" r:id="rId9" name="Control 1"/>
      </mc:Fallback>
    </mc:AlternateContent>
  </control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4.5" x14ac:dyDescent="0.35"/>
  <cols>
    <col min="6" max="6" width="12.26953125" customWidth="1"/>
    <col min="20" max="20" width="15.1796875" customWidth="1"/>
    <col min="21" max="21" width="6.81640625" style="8" customWidth="1"/>
    <col min="22" max="22" width="13.54296875" customWidth="1"/>
    <col min="23" max="23" width="14.453125" customWidth="1"/>
    <col min="24" max="24" width="10.81640625" customWidth="1"/>
  </cols>
  <sheetData>
    <row r="1" spans="1:24" ht="72.5" x14ac:dyDescent="0.3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29" x14ac:dyDescent="0.3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29" x14ac:dyDescent="0.3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35">
      <c r="V4" s="3" t="s">
        <v>17</v>
      </c>
      <c r="W4" s="4">
        <f>SUM(C:C)</f>
        <v>12762981.49</v>
      </c>
      <c r="X4" s="17">
        <f>Total_Incentives!$W4/W6</f>
        <v>1</v>
      </c>
    </row>
    <row r="5" spans="1:24" x14ac:dyDescent="0.35">
      <c r="V5" s="3" t="s">
        <v>18</v>
      </c>
      <c r="W5" s="4">
        <f>SUMIF(C:C,"&lt;=250",F:F)</f>
        <v>0</v>
      </c>
      <c r="X5" s="17"/>
    </row>
    <row r="6" spans="1:24" x14ac:dyDescent="0.35">
      <c r="V6" s="5" t="s">
        <v>23</v>
      </c>
      <c r="W6" s="6">
        <f>SUM(W2:W3)</f>
        <v>12762981.49</v>
      </c>
      <c r="X6" s="18"/>
    </row>
    <row r="7" spans="1:24" x14ac:dyDescent="0.35">
      <c r="X7" s="8"/>
    </row>
    <row r="8" spans="1:24" x14ac:dyDescent="0.3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NPPF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Joanna Racho</cp:lastModifiedBy>
  <cp:lastPrinted>2019-08-06T15:44:47Z</cp:lastPrinted>
  <dcterms:created xsi:type="dcterms:W3CDTF">2019-08-02T20:37:48Z</dcterms:created>
  <dcterms:modified xsi:type="dcterms:W3CDTF">2021-08-06T18:11:29Z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