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
    </mc:Choice>
  </mc:AlternateContent>
  <xr:revisionPtr revIDLastSave="0" documentId="13_ncr:1_{EB969A1A-7BDE-41BF-95F9-4B4D4187360F}" xr6:coauthVersionLast="45" xr6:coauthVersionMax="45" xr10:uidLastSave="{00000000-0000-0000-0000-000000000000}"/>
  <bookViews>
    <workbookView xWindow="-110" yWindow="-110" windowWidth="19420" windowHeight="10420" xr2:uid="{00000000-000D-0000-FFFF-FFFF00000000}"/>
  </bookViews>
  <sheets>
    <sheet name="NPPF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<sst xmlns="http://schemas.openxmlformats.org/spreadsheetml/2006/main" count="363" uniqueCount="136">
  <si>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</si>
  <si>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</si>
  <si>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</si>
  <si>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</si>
  <si>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</si>
  <si>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</si>
  <si>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</si>
  <si>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</si>
  <si>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</si>
  <si>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</si>
  <si>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</si>
  <si>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</si>
  <si>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</si>
  <si>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</si>
  <si>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</si>
  <si>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</si>
  <si>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</si>
  <si>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</si>
  <si>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</si>
  <si>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</si>
  <si>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</si>
  <si>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</si>
  <si>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</si>
  <si>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</si>
  <si>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</si>
  <si>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</si>
  <si>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</si>
  <si>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</si>
  <si>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</si>
  <si>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</si>
  <si>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</si>
  <si>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</si>
  <si>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</si>
  <si>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</si>
  <si>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</si>
  <si>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</si>
  <si>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</si>
  <si>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</si>
  <si>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P-2714 - PY3</t>
  </si>
  <si>
    <t>P-1864 - PY3</t>
  </si>
  <si>
    <t>P-2706 - PY3</t>
  </si>
  <si>
    <t>P-2708 - PY3</t>
  </si>
  <si>
    <t>P-2801 - PY3</t>
  </si>
  <si>
    <t>P-2718 - PY3</t>
  </si>
  <si>
    <t>P-2719 - PY3</t>
  </si>
  <si>
    <t>P-2717 - PY3</t>
  </si>
  <si>
    <t>P-2712 - PY3</t>
  </si>
  <si>
    <t>P-2723 - PY3</t>
  </si>
  <si>
    <t>P-2700 - PY3</t>
  </si>
  <si>
    <t>P-2722 - PY3</t>
  </si>
  <si>
    <t>P-2765 - PY3</t>
  </si>
  <si>
    <t>MidAmerican</t>
  </si>
  <si>
    <t>P-2702 - PY3</t>
  </si>
  <si>
    <t>P-2715 - PY3</t>
  </si>
  <si>
    <t>P-2701 - PY3</t>
  </si>
  <si>
    <t>P-2699 - PY3</t>
  </si>
  <si>
    <t>P-2707 - PY3</t>
  </si>
  <si>
    <t>ITC Project</t>
  </si>
  <si>
    <t>Participant Total Savings (%)</t>
  </si>
  <si>
    <t>&gt;100</t>
  </si>
  <si>
    <t>Non-Profit/Public</t>
  </si>
  <si>
    <t>&lt;/=100</t>
  </si>
  <si>
    <t>Facility Type</t>
  </si>
  <si>
    <t>Public Facility</t>
  </si>
  <si>
    <t>Non-Profit</t>
  </si>
  <si>
    <t>Funding Source</t>
  </si>
  <si>
    <t>Approved Vendor</t>
  </si>
  <si>
    <t>Selection Stage</t>
  </si>
  <si>
    <t>Part 1 Total REC Value</t>
  </si>
  <si>
    <t xml:space="preserve">Part 1 Eligible Project Size (AC kW) </t>
  </si>
  <si>
    <t>Project Street</t>
  </si>
  <si>
    <t>Project City</t>
  </si>
  <si>
    <t>General</t>
  </si>
  <si>
    <t>Utility</t>
  </si>
  <si>
    <t>RERF</t>
  </si>
  <si>
    <t>Solar Sense, Inc.</t>
  </si>
  <si>
    <t>Central Road Energy, LLC</t>
  </si>
  <si>
    <t>CIC Consulting, LLC</t>
  </si>
  <si>
    <t>Xolar Renewable Energy</t>
  </si>
  <si>
    <t>VLV Development</t>
  </si>
  <si>
    <t>Champaign</t>
  </si>
  <si>
    <t>Bloomington</t>
  </si>
  <si>
    <t>Chicago</t>
  </si>
  <si>
    <t>Country Club Hills</t>
  </si>
  <si>
    <t>Joliet</t>
  </si>
  <si>
    <t>Peoria</t>
  </si>
  <si>
    <t>Aurora</t>
  </si>
  <si>
    <t>2960 S. Federal St.</t>
  </si>
  <si>
    <t>Bridgeview</t>
  </si>
  <si>
    <t>1353 Hinman St.</t>
  </si>
  <si>
    <t>Montgomery</t>
  </si>
  <si>
    <t>Normal</t>
  </si>
  <si>
    <t>Effingham</t>
  </si>
  <si>
    <t>Rock Island</t>
  </si>
  <si>
    <t>Berwyn</t>
  </si>
  <si>
    <t>Canton</t>
  </si>
  <si>
    <t>Waukegan</t>
  </si>
  <si>
    <t>Environmental Justice Community  (EJC)</t>
  </si>
  <si>
    <t>Low-Income Census Tract (LI CT)</t>
  </si>
  <si>
    <t>Groundswell</t>
  </si>
  <si>
    <t>Windfree Wind and Solar Energy Company</t>
  </si>
  <si>
    <t>Renewable Energy Evolution</t>
  </si>
  <si>
    <t>210 E. University Ave.</t>
  </si>
  <si>
    <t xml:space="preserve">803 W. Olive St. </t>
  </si>
  <si>
    <t>17300 Crawford Ave.</t>
  </si>
  <si>
    <t>407 SW. Adams</t>
  </si>
  <si>
    <t>22 N. Highland Ave.</t>
  </si>
  <si>
    <t>7421 W. 100th Place</t>
  </si>
  <si>
    <t>600 E. Willow St</t>
  </si>
  <si>
    <t>124 W. White St.</t>
  </si>
  <si>
    <t>100 E. Market St</t>
  </si>
  <si>
    <t xml:space="preserve">1805 S. Banker St. </t>
  </si>
  <si>
    <t>1301 N. Linden</t>
  </si>
  <si>
    <t xml:space="preserve">2200 88th Ave. W. </t>
  </si>
  <si>
    <t>1850 W. Roosevelt Rd.</t>
  </si>
  <si>
    <t>2947 Oak Park Ave.</t>
  </si>
  <si>
    <t>1325 E. Ash St.</t>
  </si>
  <si>
    <t>3110 Belvidere Rd.</t>
  </si>
  <si>
    <t>28 E. Fourth Ave.</t>
  </si>
  <si>
    <t>3814 W. Iowa St.</t>
  </si>
  <si>
    <t>1402 W. Washington St.</t>
  </si>
  <si>
    <t>Program Year 2020-2021 Projects: Non-Profit/Public Facilities Sub-Program</t>
  </si>
  <si>
    <t>MWBE Points*</t>
  </si>
  <si>
    <t>*The Minority/Women-owned Business Enterprise (MWBE) designation includes both Approved Vendors that are themselves a MWBE as well as Approved Vendors that have made a commitment to subcontracting with a MWBE for their given project.</t>
  </si>
  <si>
    <t>Waitlist #1</t>
  </si>
  <si>
    <t>Waitlist #2</t>
  </si>
  <si>
    <t>Waitlist #3</t>
  </si>
  <si>
    <t>Last Updated October 15, 2020</t>
  </si>
  <si>
    <t>Formerly Waitlisted</t>
  </si>
  <si>
    <t>P-2658 - PY3**</t>
  </si>
  <si>
    <t>P-2888 - PY3***</t>
  </si>
  <si>
    <t>P-2757 - PY3****</t>
  </si>
  <si>
    <t>Utility/Pending</t>
  </si>
  <si>
    <t>**This project was initially selected during Project Selection on September 9, 2020 but with an incentive value greater than the remaining annual sub-program budget available. The Approved Vendor was given the choice of reducing the project's size, building the originally planned project size but accepting the reduced payment in exchange for RECs from a portion of the total array, or forgoing ILSFA REC incentives. The Approved Vendor chose to reduce the project's size, and the project's Part 1 Total REC Value and the Part 1 Eligible Project Size values listed above have been updated to reflect this. This project has been approved by the Illinois Commerce Commission.</t>
  </si>
  <si>
    <t>****This project was initially selected during Project Selection on September 9, 2020 but with an incentive value greater than the remaining annual sub-program budget available. The Approved Vendor was given the choice of reducing the project's size, building the originally planned project size but accepting the reduced payment in exchange for RECs from a portion of the total array, or forgoing ILSFA REC incentives. The Approved Vendor chose to decline the resizing amount. This project is now the first project in the waitlist for the Non-Profit/Public Facilities sub-program and will be the first project to be offered funding should any of the approved projects need to withdraw from the program.</t>
  </si>
  <si>
    <t>***This project was initially submitted as P-2698-PY3 and was the first project on the waitlist following Project Selection on September 9, 2020. Due to P-2757-PY3 declining to resize (described in more detail below), the Approved Vendor for this project was given the opportunity to reduce the project's size, build the originally planned project size but accept the reduced payment in exchange for RECs from a portion of the total array, or forgo ILSFA REC incentives. The Approved Vendor chose to resize their project and the project was re-submitted as P-2888-PY3 with updated values for its Part 1 Total REC Value, Part 1 Eligible Project Size, and Participant Total Savings (%). This updated information is being reviewed by the Program Administrator and has not yet approved by the Illinois Commerce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</si>
</sst>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
      <sz val="24"/>
      <color rgb="FF1C245E"/>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theme="0"/>
        <bgColor indexed="64"/>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4">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6"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4" fontId="18" fillId="0" borderId="23" xfId="42"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35" borderId="23" xfId="0" applyNumberFormat="1" applyFont="1" applyFill="1" applyBorder="1" applyAlignment="1">
      <alignment horizontal="center" vertical="center" wrapText="1"/>
    </xf>
    <xf numFmtId="49" fontId="18" fillId="0" borderId="24" xfId="0" applyNumberFormat="1" applyFont="1" applyBorder="1" applyAlignment="1">
      <alignment horizontal="center" vertical="center" wrapText="1"/>
    </xf>
    <xf numFmtId="0" fontId="18" fillId="0" borderId="24"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44" fontId="18" fillId="0" borderId="23" xfId="42" applyNumberFormat="1" applyFont="1" applyBorder="1" applyAlignment="1">
      <alignment horizontal="center" vertical="center" wrapText="1"/>
    </xf>
    <xf numFmtId="49" fontId="18" fillId="0" borderId="22" xfId="0" applyNumberFormat="1" applyFont="1" applyBorder="1" applyAlignment="1">
      <alignment horizontal="center" vertical="center" wrapText="1"/>
    </xf>
    <xf numFmtId="164" fontId="18" fillId="0" borderId="23" xfId="0" applyNumberFormat="1" applyFont="1" applyBorder="1" applyAlignment="1">
      <alignment horizontal="center" vertical="center" wrapText="1"/>
    </xf>
    <xf numFmtId="164" fontId="18" fillId="0" borderId="23" xfId="0" applyNumberFormat="1" applyFont="1" applyFill="1" applyBorder="1" applyAlignment="1">
      <alignment horizontal="center" vertical="center" wrapText="1"/>
    </xf>
    <xf numFmtId="0" fontId="18" fillId="0" borderId="0" xfId="0" applyFont="1"/>
    <xf numFmtId="44" fontId="18" fillId="0" borderId="24" xfId="42" applyFont="1" applyFill="1" applyBorder="1" applyAlignment="1">
      <alignment horizontal="center" vertical="center" wrapText="1"/>
    </xf>
    <xf numFmtId="0" fontId="18" fillId="0" borderId="23" xfId="0" applyFont="1" applyFill="1" applyBorder="1" applyAlignment="1">
      <alignment horizontal="center" vertical="center" wrapText="1"/>
    </xf>
    <xf numFmtId="49" fontId="18" fillId="0" borderId="24" xfId="0" applyNumberFormat="1" applyFont="1" applyFill="1" applyBorder="1" applyAlignment="1">
      <alignment horizontal="center" vertical="center" wrapText="1"/>
    </xf>
    <xf numFmtId="0" fontId="19" fillId="0" borderId="0" xfId="0" applyFont="1" applyBorder="1" applyAlignment="1">
      <alignment horizontal="center" vertical="center"/>
    </xf>
    <xf numFmtId="0" fontId="18" fillId="0" borderId="0" xfId="44" applyFont="1" applyAlignment="1">
      <alignment horizontal="left" wrapText="1"/>
    </xf>
    <xf numFmtId="0" fontId="19"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2">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6350</xdr:rowOff>
        </xdr:from>
        <xdr:to>
          <xdr:col>0</xdr:col>
          <xdr:colOff>730250</xdr:colOff>
          <xdr:row>3</xdr:row>
          <xdr:rowOff>190500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6350</xdr:rowOff>
        </xdr:from>
        <xdr:to>
          <xdr:col>0</xdr:col>
          <xdr:colOff>730250</xdr:colOff>
          <xdr:row>3</xdr:row>
          <xdr:rowOff>190500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3</xdr:row>
          <xdr:rowOff>6350</xdr:rowOff>
        </xdr:from>
        <xdr:to>
          <xdr:col>0</xdr:col>
          <xdr:colOff>1352550</xdr:colOff>
          <xdr:row>3</xdr:row>
          <xdr:rowOff>190500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157163</xdr:rowOff>
    </xdr:from>
    <xdr:to>
      <xdr:col>1</xdr:col>
      <xdr:colOff>1121833</xdr:colOff>
      <xdr:row>0</xdr:row>
      <xdr:rowOff>624326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3"/>
          <a:ext cx="2316956" cy="4639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4:Q25" totalsRowShown="0" headerRowDxfId="21" dataDxfId="19" headerRowBorderDxfId="20" tableBorderDxfId="18" totalsRowBorderDxfId="17">
  <tableColumns count="17">
    <tableColumn id="1" xr3:uid="{B8748191-6259-4E9C-B7D6-814D8A889729}" name="Project Id" dataDxfId="16"/>
    <tableColumn id="14" xr3:uid="{0ECE95D7-B094-44DA-824E-A7C1F7C9BC22}" name="Selection Stage" dataDxfId="15"/>
    <tableColumn id="13" xr3:uid="{DD9DC1A2-1CCB-44CE-9505-D6A68D674609}" name="Approved Vendor" dataDxfId="14"/>
    <tableColumn id="2" xr3:uid="{FA72D5C3-049E-4A60-9C85-A4B2738F431E}" name="Funding Source" dataDxfId="13"/>
    <tableColumn id="25" xr3:uid="{F64F3F0C-DB52-4B46-86D5-6ADC09D45CC0}" name="Part 1 Total REC Value" dataDxfId="12" dataCellStyle="Currency"/>
    <tableColumn id="3" xr3:uid="{B9B594B9-9A24-4FD2-9A98-127F06C5B712}" name="Part 1 Eligible Project Size (AC kW) " dataDxfId="11"/>
    <tableColumn id="17" xr3:uid="{57B56D8F-53D8-413F-B67B-D1414700F1D9}" name="Size Category" dataDxfId="10"/>
    <tableColumn id="15" xr3:uid="{CE4EDDD2-906F-4889-9071-609A1B90CE76}" name="Project Street" dataDxfId="9"/>
    <tableColumn id="16" xr3:uid="{93EF98C9-9764-412A-BF1B-709B66AE834B}" name="Project City" dataDxfId="8"/>
    <tableColumn id="28" xr3:uid="{6E922EC9-A55F-48A3-A625-A60D46585D14}" name="Utility Territory" dataDxfId="7"/>
    <tableColumn id="5" xr3:uid="{47067D64-4636-4869-B174-2BA9D0D07EE1}" name="Environmental Justice Community  (EJC)" dataDxfId="6"/>
    <tableColumn id="6" xr3:uid="{CE1FDE0B-D266-4F10-8412-9783F025C536}" name="Low-Income Census Tract (LI CT)" dataDxfId="5"/>
    <tableColumn id="7" xr3:uid="{0837CF5B-5469-4FC2-B41D-D94368159CBC}" name="MWBE Points*" dataDxfId="4"/>
    <tableColumn id="12" xr3:uid="{B10014C5-4C2E-4075-8578-ABFBA638F582}" name="Facility Type" dataDxfId="3"/>
    <tableColumn id="26" xr3:uid="{A0511E76-1FA9-4235-8EC2-5CE19E2F08E7}" name="ITC Project" dataDxfId="2"/>
    <tableColumn id="8" xr3:uid="{C3AC1561-D8B7-4DDC-9EEF-55756C00D0FC}" name="Participant Total Savings (%)" dataDxfId="1"/>
    <tableColumn id="9" xr3:uid="{053A5A4A-C158-4A15-A3CA-9FF4CA1CD153}" name="Type of Project"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1"/>
  <sheetViews>
    <sheetView showGridLines="0" tabSelected="1" zoomScale="80" zoomScaleNormal="80" workbookViewId="0">
      <selection activeCell="C6" sqref="C6"/>
    </sheetView>
  </sheetViews>
  <sheetFormatPr defaultRowHeight="14.5" x14ac:dyDescent="0.35"/>
  <cols>
    <col min="1" max="1" width="20.26953125" customWidth="1"/>
    <col min="2" max="2" width="19.1796875" customWidth="1"/>
    <col min="3" max="3" width="43.81640625" customWidth="1"/>
    <col min="4" max="4" width="20" customWidth="1"/>
    <col min="5" max="5" width="18.81640625" customWidth="1"/>
    <col min="6" max="6" width="11" customWidth="1"/>
    <col min="7" max="7" width="10.453125" customWidth="1"/>
    <col min="8" max="8" width="29.453125" customWidth="1"/>
    <col min="9" max="9" width="17.7265625" customWidth="1"/>
    <col min="10" max="10" width="15.81640625" customWidth="1"/>
    <col min="11" max="11" width="14.81640625" customWidth="1"/>
    <col min="12" max="12" width="10.453125" customWidth="1"/>
    <col min="13" max="13" width="14.26953125" customWidth="1"/>
    <col min="14" max="14" width="16.26953125" style="19" customWidth="1"/>
    <col min="15" max="15" width="11" style="19" customWidth="1"/>
    <col min="16" max="16" width="10.54296875" customWidth="1"/>
    <col min="17" max="17" width="17.1796875" customWidth="1"/>
  </cols>
  <sheetData>
    <row r="1" spans="1:18" ht="50.5" customHeight="1" x14ac:dyDescent="0.35"/>
    <row r="2" spans="1:18" s="19" customFormat="1" ht="33" customHeight="1" x14ac:dyDescent="0.35">
      <c r="A2" s="39" t="s">
        <v>121</v>
      </c>
      <c r="B2" s="39"/>
      <c r="C2" s="39"/>
      <c r="D2" s="39"/>
      <c r="E2" s="39"/>
      <c r="F2" s="39"/>
      <c r="G2" s="39"/>
      <c r="H2" s="39"/>
      <c r="I2" s="39"/>
      <c r="J2" s="39"/>
      <c r="K2" s="39"/>
      <c r="L2" s="39"/>
      <c r="M2" s="39"/>
      <c r="N2" s="39"/>
      <c r="O2" s="39"/>
      <c r="P2" s="39"/>
      <c r="Q2" s="39"/>
    </row>
    <row r="3" spans="1:18" s="19" customFormat="1" ht="33.75" customHeight="1" x14ac:dyDescent="0.35">
      <c r="A3" s="41" t="s">
        <v>127</v>
      </c>
      <c r="B3" s="42"/>
      <c r="C3" s="42"/>
      <c r="D3" s="42"/>
      <c r="E3" s="42"/>
      <c r="F3" s="42"/>
      <c r="G3" s="42"/>
      <c r="H3" s="42"/>
      <c r="I3" s="42"/>
      <c r="J3" s="42"/>
      <c r="K3" s="42"/>
      <c r="L3" s="42"/>
      <c r="M3" s="42"/>
      <c r="N3" s="42"/>
      <c r="O3" s="42"/>
      <c r="P3" s="42"/>
      <c r="Q3" s="42"/>
    </row>
    <row r="4" spans="1:18" ht="81" customHeight="1" x14ac:dyDescent="0.35">
      <c r="A4" s="21" t="s">
        <v>37</v>
      </c>
      <c r="B4" s="21" t="s">
        <v>67</v>
      </c>
      <c r="C4" s="21" t="s">
        <v>66</v>
      </c>
      <c r="D4" s="21" t="s">
        <v>65</v>
      </c>
      <c r="E4" s="21" t="s">
        <v>68</v>
      </c>
      <c r="F4" s="21" t="s">
        <v>69</v>
      </c>
      <c r="G4" s="21" t="s">
        <v>32</v>
      </c>
      <c r="H4" s="21" t="s">
        <v>70</v>
      </c>
      <c r="I4" s="21" t="s">
        <v>71</v>
      </c>
      <c r="J4" s="21" t="s">
        <v>2</v>
      </c>
      <c r="K4" s="21" t="s">
        <v>97</v>
      </c>
      <c r="L4" s="21" t="s">
        <v>98</v>
      </c>
      <c r="M4" s="21" t="s">
        <v>122</v>
      </c>
      <c r="N4" s="21" t="s">
        <v>62</v>
      </c>
      <c r="O4" s="21" t="s">
        <v>57</v>
      </c>
      <c r="P4" s="21" t="s">
        <v>58</v>
      </c>
      <c r="Q4" s="21" t="s">
        <v>5</v>
      </c>
      <c r="R4" s="20"/>
    </row>
    <row r="5" spans="1:18" ht="14.5" customHeight="1" x14ac:dyDescent="0.35">
      <c r="A5" s="24" t="s">
        <v>45</v>
      </c>
      <c r="B5" s="24" t="s">
        <v>25</v>
      </c>
      <c r="C5" s="24" t="s">
        <v>75</v>
      </c>
      <c r="D5" s="33" t="s">
        <v>73</v>
      </c>
      <c r="E5" s="25">
        <v>104204.05</v>
      </c>
      <c r="F5" s="26">
        <v>24.98</v>
      </c>
      <c r="G5" s="30" t="s">
        <v>61</v>
      </c>
      <c r="H5" s="26" t="s">
        <v>102</v>
      </c>
      <c r="I5" s="26" t="s">
        <v>80</v>
      </c>
      <c r="J5" s="26" t="s">
        <v>10</v>
      </c>
      <c r="K5" s="26" t="s">
        <v>7</v>
      </c>
      <c r="L5" s="26" t="s">
        <v>7</v>
      </c>
      <c r="M5" s="26" t="s">
        <v>8</v>
      </c>
      <c r="N5" s="26" t="s">
        <v>64</v>
      </c>
      <c r="O5" s="23" t="s">
        <v>7</v>
      </c>
      <c r="P5" s="26">
        <v>99.8</v>
      </c>
      <c r="Q5" s="24" t="s">
        <v>60</v>
      </c>
    </row>
    <row r="6" spans="1:18" ht="14.5" customHeight="1" x14ac:dyDescent="0.35">
      <c r="A6" s="24" t="s">
        <v>43</v>
      </c>
      <c r="B6" s="24" t="s">
        <v>25</v>
      </c>
      <c r="C6" s="24" t="s">
        <v>76</v>
      </c>
      <c r="D6" s="33" t="s">
        <v>73</v>
      </c>
      <c r="E6" s="25">
        <v>70847.350000000006</v>
      </c>
      <c r="F6" s="26">
        <v>24.36</v>
      </c>
      <c r="G6" s="30" t="s">
        <v>61</v>
      </c>
      <c r="H6" s="26" t="s">
        <v>103</v>
      </c>
      <c r="I6" s="26" t="s">
        <v>81</v>
      </c>
      <c r="J6" s="26" t="s">
        <v>10</v>
      </c>
      <c r="K6" s="26" t="s">
        <v>7</v>
      </c>
      <c r="L6" s="26" t="s">
        <v>7</v>
      </c>
      <c r="M6" s="26" t="s">
        <v>8</v>
      </c>
      <c r="N6" s="26" t="s">
        <v>64</v>
      </c>
      <c r="O6" s="23" t="s">
        <v>7</v>
      </c>
      <c r="P6" s="26">
        <v>92.9</v>
      </c>
      <c r="Q6" s="24" t="s">
        <v>60</v>
      </c>
    </row>
    <row r="7" spans="1:18" ht="14.5" customHeight="1" x14ac:dyDescent="0.35">
      <c r="A7" s="24" t="s">
        <v>44</v>
      </c>
      <c r="B7" s="24" t="s">
        <v>25</v>
      </c>
      <c r="C7" s="24" t="s">
        <v>76</v>
      </c>
      <c r="D7" s="33" t="s">
        <v>73</v>
      </c>
      <c r="E7" s="31">
        <v>164456.59</v>
      </c>
      <c r="F7" s="26">
        <v>66.599999999999994</v>
      </c>
      <c r="G7" s="30" t="s">
        <v>61</v>
      </c>
      <c r="H7" s="26" t="s">
        <v>120</v>
      </c>
      <c r="I7" s="26" t="s">
        <v>81</v>
      </c>
      <c r="J7" s="26" t="s">
        <v>10</v>
      </c>
      <c r="K7" s="24" t="s">
        <v>7</v>
      </c>
      <c r="L7" s="24" t="s">
        <v>7</v>
      </c>
      <c r="M7" s="24" t="s">
        <v>8</v>
      </c>
      <c r="N7" s="24" t="s">
        <v>64</v>
      </c>
      <c r="O7" s="22" t="s">
        <v>7</v>
      </c>
      <c r="P7" s="26">
        <v>92.9</v>
      </c>
      <c r="Q7" s="24" t="s">
        <v>60</v>
      </c>
    </row>
    <row r="8" spans="1:18" ht="14.5" customHeight="1" x14ac:dyDescent="0.35">
      <c r="A8" s="24" t="s">
        <v>46</v>
      </c>
      <c r="B8" s="24" t="s">
        <v>25</v>
      </c>
      <c r="C8" s="24" t="s">
        <v>77</v>
      </c>
      <c r="D8" s="33" t="s">
        <v>73</v>
      </c>
      <c r="E8" s="25">
        <v>147668.64000000001</v>
      </c>
      <c r="F8" s="26">
        <v>60</v>
      </c>
      <c r="G8" s="30" t="s">
        <v>61</v>
      </c>
      <c r="H8" s="26" t="s">
        <v>119</v>
      </c>
      <c r="I8" s="26" t="s">
        <v>82</v>
      </c>
      <c r="J8" s="26" t="s">
        <v>6</v>
      </c>
      <c r="K8" s="26" t="s">
        <v>7</v>
      </c>
      <c r="L8" s="26" t="s">
        <v>7</v>
      </c>
      <c r="M8" s="26" t="s">
        <v>7</v>
      </c>
      <c r="N8" s="26" t="s">
        <v>64</v>
      </c>
      <c r="O8" s="23" t="s">
        <v>8</v>
      </c>
      <c r="P8" s="26">
        <v>100</v>
      </c>
      <c r="Q8" s="24" t="s">
        <v>60</v>
      </c>
    </row>
    <row r="9" spans="1:18" ht="14.5" customHeight="1" x14ac:dyDescent="0.35">
      <c r="A9" s="24" t="s">
        <v>42</v>
      </c>
      <c r="B9" s="24" t="s">
        <v>25</v>
      </c>
      <c r="C9" s="28" t="s">
        <v>99</v>
      </c>
      <c r="D9" s="33" t="s">
        <v>73</v>
      </c>
      <c r="E9" s="25">
        <v>112003.92</v>
      </c>
      <c r="F9" s="26">
        <v>37.5</v>
      </c>
      <c r="G9" s="30" t="s">
        <v>61</v>
      </c>
      <c r="H9" s="26" t="s">
        <v>104</v>
      </c>
      <c r="I9" s="26" t="s">
        <v>83</v>
      </c>
      <c r="J9" s="26" t="s">
        <v>6</v>
      </c>
      <c r="K9" s="26" t="s">
        <v>7</v>
      </c>
      <c r="L9" s="26" t="s">
        <v>7</v>
      </c>
      <c r="M9" s="23" t="s">
        <v>7</v>
      </c>
      <c r="N9" s="26" t="s">
        <v>64</v>
      </c>
      <c r="O9" s="23" t="s">
        <v>7</v>
      </c>
      <c r="P9" s="26">
        <v>80.3</v>
      </c>
      <c r="Q9" s="24" t="s">
        <v>60</v>
      </c>
    </row>
    <row r="10" spans="1:18" ht="14.5" customHeight="1" x14ac:dyDescent="0.35">
      <c r="A10" s="24" t="s">
        <v>41</v>
      </c>
      <c r="B10" s="24" t="s">
        <v>25</v>
      </c>
      <c r="C10" s="24" t="s">
        <v>78</v>
      </c>
      <c r="D10" s="33" t="s">
        <v>73</v>
      </c>
      <c r="E10" s="25">
        <v>74065.42</v>
      </c>
      <c r="F10" s="26">
        <v>24</v>
      </c>
      <c r="G10" s="30" t="s">
        <v>61</v>
      </c>
      <c r="H10" s="26" t="s">
        <v>118</v>
      </c>
      <c r="I10" s="26" t="s">
        <v>84</v>
      </c>
      <c r="J10" s="26" t="s">
        <v>6</v>
      </c>
      <c r="K10" s="26" t="s">
        <v>7</v>
      </c>
      <c r="L10" s="26" t="s">
        <v>7</v>
      </c>
      <c r="M10" s="26" t="s">
        <v>8</v>
      </c>
      <c r="N10" s="26" t="s">
        <v>64</v>
      </c>
      <c r="O10" s="23" t="s">
        <v>7</v>
      </c>
      <c r="P10" s="26">
        <v>80.099999999999994</v>
      </c>
      <c r="Q10" s="24" t="s">
        <v>60</v>
      </c>
    </row>
    <row r="11" spans="1:18" ht="14.5" customHeight="1" x14ac:dyDescent="0.35">
      <c r="A11" s="24" t="s">
        <v>38</v>
      </c>
      <c r="B11" s="24" t="s">
        <v>25</v>
      </c>
      <c r="C11" s="24" t="s">
        <v>76</v>
      </c>
      <c r="D11" s="33" t="s">
        <v>73</v>
      </c>
      <c r="E11" s="25">
        <v>474251.96</v>
      </c>
      <c r="F11" s="26">
        <v>180</v>
      </c>
      <c r="G11" s="30" t="s">
        <v>59</v>
      </c>
      <c r="H11" s="26" t="s">
        <v>105</v>
      </c>
      <c r="I11" s="26" t="s">
        <v>85</v>
      </c>
      <c r="J11" s="26" t="s">
        <v>10</v>
      </c>
      <c r="K11" s="26" t="s">
        <v>7</v>
      </c>
      <c r="L11" s="26" t="s">
        <v>7</v>
      </c>
      <c r="M11" s="23" t="s">
        <v>7</v>
      </c>
      <c r="N11" s="26" t="s">
        <v>63</v>
      </c>
      <c r="O11" s="23" t="s">
        <v>7</v>
      </c>
      <c r="P11" s="26">
        <v>66.900000000000006</v>
      </c>
      <c r="Q11" s="24" t="s">
        <v>60</v>
      </c>
    </row>
    <row r="12" spans="1:18" ht="14.5" customHeight="1" x14ac:dyDescent="0.35">
      <c r="A12" s="24" t="s">
        <v>40</v>
      </c>
      <c r="B12" s="24" t="s">
        <v>25</v>
      </c>
      <c r="C12" s="24" t="s">
        <v>78</v>
      </c>
      <c r="D12" s="33" t="s">
        <v>73</v>
      </c>
      <c r="E12" s="25">
        <v>21293.52</v>
      </c>
      <c r="F12" s="26">
        <v>7.6</v>
      </c>
      <c r="G12" s="30" t="s">
        <v>61</v>
      </c>
      <c r="H12" s="26" t="s">
        <v>106</v>
      </c>
      <c r="I12" s="26" t="s">
        <v>86</v>
      </c>
      <c r="J12" s="26" t="s">
        <v>6</v>
      </c>
      <c r="K12" s="26" t="s">
        <v>7</v>
      </c>
      <c r="L12" s="26" t="s">
        <v>7</v>
      </c>
      <c r="M12" s="26" t="s">
        <v>8</v>
      </c>
      <c r="N12" s="26" t="s">
        <v>64</v>
      </c>
      <c r="O12" s="23" t="s">
        <v>8</v>
      </c>
      <c r="P12" s="26">
        <v>59.8</v>
      </c>
      <c r="Q12" s="24" t="s">
        <v>60</v>
      </c>
    </row>
    <row r="13" spans="1:18" ht="14.5" customHeight="1" x14ac:dyDescent="0.35">
      <c r="A13" s="24" t="s">
        <v>39</v>
      </c>
      <c r="B13" s="24" t="s">
        <v>25</v>
      </c>
      <c r="C13" s="32" t="s">
        <v>79</v>
      </c>
      <c r="D13" s="33" t="s">
        <v>74</v>
      </c>
      <c r="E13" s="25">
        <v>1507247.04</v>
      </c>
      <c r="F13" s="26">
        <v>1100</v>
      </c>
      <c r="G13" s="30" t="s">
        <v>59</v>
      </c>
      <c r="H13" s="26" t="s">
        <v>87</v>
      </c>
      <c r="I13" s="26" t="s">
        <v>82</v>
      </c>
      <c r="J13" s="26" t="s">
        <v>6</v>
      </c>
      <c r="K13" s="26" t="s">
        <v>7</v>
      </c>
      <c r="L13" s="26" t="s">
        <v>7</v>
      </c>
      <c r="M13" s="26" t="s">
        <v>7</v>
      </c>
      <c r="N13" s="26" t="s">
        <v>63</v>
      </c>
      <c r="O13" s="23" t="s">
        <v>7</v>
      </c>
      <c r="P13" s="26">
        <v>68.900000000000006</v>
      </c>
      <c r="Q13" s="24" t="s">
        <v>60</v>
      </c>
    </row>
    <row r="14" spans="1:18" ht="14.5" customHeight="1" x14ac:dyDescent="0.35">
      <c r="A14" s="24" t="s">
        <v>50</v>
      </c>
      <c r="B14" s="24" t="s">
        <v>27</v>
      </c>
      <c r="C14" s="24" t="s">
        <v>99</v>
      </c>
      <c r="D14" s="34" t="s">
        <v>73</v>
      </c>
      <c r="E14" s="25">
        <v>233908.08</v>
      </c>
      <c r="F14" s="26">
        <v>79.2</v>
      </c>
      <c r="G14" s="30" t="s">
        <v>61</v>
      </c>
      <c r="H14" s="26" t="s">
        <v>107</v>
      </c>
      <c r="I14" s="26" t="s">
        <v>88</v>
      </c>
      <c r="J14" s="26" t="s">
        <v>6</v>
      </c>
      <c r="K14" s="26" t="s">
        <v>8</v>
      </c>
      <c r="L14" s="26" t="s">
        <v>7</v>
      </c>
      <c r="M14" s="23" t="s">
        <v>7</v>
      </c>
      <c r="N14" s="26" t="s">
        <v>64</v>
      </c>
      <c r="O14" s="23" t="s">
        <v>7</v>
      </c>
      <c r="P14" s="26">
        <v>80.3</v>
      </c>
      <c r="Q14" s="24" t="s">
        <v>60</v>
      </c>
    </row>
    <row r="15" spans="1:18" ht="14.5" customHeight="1" x14ac:dyDescent="0.35">
      <c r="A15" s="24" t="s">
        <v>56</v>
      </c>
      <c r="B15" s="24" t="s">
        <v>27</v>
      </c>
      <c r="C15" s="24" t="s">
        <v>78</v>
      </c>
      <c r="D15" s="34" t="s">
        <v>73</v>
      </c>
      <c r="E15" s="25">
        <v>46846.02</v>
      </c>
      <c r="F15" s="26">
        <v>15.2</v>
      </c>
      <c r="G15" s="30" t="s">
        <v>61</v>
      </c>
      <c r="H15" s="26" t="s">
        <v>89</v>
      </c>
      <c r="I15" s="26" t="s">
        <v>90</v>
      </c>
      <c r="J15" s="26" t="s">
        <v>6</v>
      </c>
      <c r="K15" s="26" t="s">
        <v>8</v>
      </c>
      <c r="L15" s="26" t="s">
        <v>7</v>
      </c>
      <c r="M15" s="26" t="s">
        <v>8</v>
      </c>
      <c r="N15" s="26" t="s">
        <v>64</v>
      </c>
      <c r="O15" s="23" t="s">
        <v>8</v>
      </c>
      <c r="P15" s="26">
        <v>78.8</v>
      </c>
      <c r="Q15" s="24" t="s">
        <v>60</v>
      </c>
    </row>
    <row r="16" spans="1:18" ht="15" customHeight="1" x14ac:dyDescent="0.35">
      <c r="A16" s="22" t="s">
        <v>55</v>
      </c>
      <c r="B16" s="24" t="s">
        <v>27</v>
      </c>
      <c r="C16" s="24" t="s">
        <v>76</v>
      </c>
      <c r="D16" s="34" t="s">
        <v>73</v>
      </c>
      <c r="E16" s="25">
        <v>549661.89</v>
      </c>
      <c r="F16" s="26">
        <v>220.1</v>
      </c>
      <c r="G16" s="30" t="s">
        <v>59</v>
      </c>
      <c r="H16" s="26" t="s">
        <v>108</v>
      </c>
      <c r="I16" s="26" t="s">
        <v>91</v>
      </c>
      <c r="J16" s="26" t="s">
        <v>10</v>
      </c>
      <c r="K16" s="26" t="s">
        <v>8</v>
      </c>
      <c r="L16" s="26" t="s">
        <v>7</v>
      </c>
      <c r="M16" s="26" t="s">
        <v>8</v>
      </c>
      <c r="N16" s="26" t="s">
        <v>63</v>
      </c>
      <c r="O16" s="23" t="s">
        <v>7</v>
      </c>
      <c r="P16" s="26">
        <v>93.1</v>
      </c>
      <c r="Q16" s="24" t="s">
        <v>60</v>
      </c>
    </row>
    <row r="17" spans="1:17" ht="14.5" customHeight="1" x14ac:dyDescent="0.35">
      <c r="A17" s="22" t="s">
        <v>48</v>
      </c>
      <c r="B17" s="24" t="s">
        <v>27</v>
      </c>
      <c r="C17" s="24" t="s">
        <v>76</v>
      </c>
      <c r="D17" s="34" t="s">
        <v>73</v>
      </c>
      <c r="E17" s="25">
        <v>80540.75</v>
      </c>
      <c r="F17" s="26">
        <v>23.4</v>
      </c>
      <c r="G17" s="30" t="s">
        <v>61</v>
      </c>
      <c r="H17" s="26" t="s">
        <v>109</v>
      </c>
      <c r="I17" s="26" t="s">
        <v>80</v>
      </c>
      <c r="J17" s="26" t="s">
        <v>10</v>
      </c>
      <c r="K17" s="26" t="s">
        <v>8</v>
      </c>
      <c r="L17" s="26" t="s">
        <v>7</v>
      </c>
      <c r="M17" s="26" t="s">
        <v>8</v>
      </c>
      <c r="N17" s="26" t="s">
        <v>64</v>
      </c>
      <c r="O17" s="23" t="s">
        <v>7</v>
      </c>
      <c r="P17" s="26">
        <v>92.8</v>
      </c>
      <c r="Q17" s="24" t="s">
        <v>60</v>
      </c>
    </row>
    <row r="18" spans="1:17" ht="14.5" customHeight="1" x14ac:dyDescent="0.35">
      <c r="A18" s="22" t="s">
        <v>52</v>
      </c>
      <c r="B18" s="24" t="s">
        <v>27</v>
      </c>
      <c r="C18" s="24" t="s">
        <v>76</v>
      </c>
      <c r="D18" s="34" t="s">
        <v>73</v>
      </c>
      <c r="E18" s="25">
        <v>106950.14</v>
      </c>
      <c r="F18" s="26">
        <v>38.799999999999997</v>
      </c>
      <c r="G18" s="30" t="s">
        <v>61</v>
      </c>
      <c r="H18" s="26" t="s">
        <v>110</v>
      </c>
      <c r="I18" s="26" t="s">
        <v>92</v>
      </c>
      <c r="J18" s="26" t="s">
        <v>10</v>
      </c>
      <c r="K18" s="26" t="s">
        <v>8</v>
      </c>
      <c r="L18" s="26" t="s">
        <v>7</v>
      </c>
      <c r="M18" s="26" t="s">
        <v>8</v>
      </c>
      <c r="N18" s="26" t="s">
        <v>64</v>
      </c>
      <c r="O18" s="23" t="s">
        <v>7</v>
      </c>
      <c r="P18" s="26">
        <v>92.8</v>
      </c>
      <c r="Q18" s="24" t="s">
        <v>60</v>
      </c>
    </row>
    <row r="19" spans="1:17" ht="14.5" customHeight="1" x14ac:dyDescent="0.35">
      <c r="A19" s="22" t="s">
        <v>54</v>
      </c>
      <c r="B19" s="24" t="s">
        <v>27</v>
      </c>
      <c r="C19" s="24" t="s">
        <v>76</v>
      </c>
      <c r="D19" s="34" t="s">
        <v>74</v>
      </c>
      <c r="E19" s="25">
        <v>160188.07</v>
      </c>
      <c r="F19" s="26">
        <v>60</v>
      </c>
      <c r="G19" s="30" t="s">
        <v>61</v>
      </c>
      <c r="H19" s="26" t="s">
        <v>111</v>
      </c>
      <c r="I19" s="26" t="s">
        <v>92</v>
      </c>
      <c r="J19" s="26" t="s">
        <v>10</v>
      </c>
      <c r="K19" s="26" t="s">
        <v>8</v>
      </c>
      <c r="L19" s="26" t="s">
        <v>7</v>
      </c>
      <c r="M19" s="26" t="s">
        <v>8</v>
      </c>
      <c r="N19" s="26" t="s">
        <v>64</v>
      </c>
      <c r="O19" s="23" t="s">
        <v>7</v>
      </c>
      <c r="P19" s="26">
        <v>92.8</v>
      </c>
      <c r="Q19" s="24" t="s">
        <v>60</v>
      </c>
    </row>
    <row r="20" spans="1:17" ht="14.5" customHeight="1" x14ac:dyDescent="0.35">
      <c r="A20" s="22" t="s">
        <v>53</v>
      </c>
      <c r="B20" s="24" t="s">
        <v>27</v>
      </c>
      <c r="C20" s="24" t="s">
        <v>76</v>
      </c>
      <c r="D20" s="34" t="s">
        <v>74</v>
      </c>
      <c r="E20" s="25">
        <v>141098.29999999999</v>
      </c>
      <c r="F20" s="26">
        <v>45.61</v>
      </c>
      <c r="G20" s="30" t="s">
        <v>61</v>
      </c>
      <c r="H20" s="26" t="s">
        <v>112</v>
      </c>
      <c r="I20" s="26" t="s">
        <v>91</v>
      </c>
      <c r="J20" s="26" t="s">
        <v>10</v>
      </c>
      <c r="K20" s="26" t="s">
        <v>8</v>
      </c>
      <c r="L20" s="26" t="s">
        <v>7</v>
      </c>
      <c r="M20" s="26" t="s">
        <v>8</v>
      </c>
      <c r="N20" s="26" t="s">
        <v>64</v>
      </c>
      <c r="O20" s="23" t="s">
        <v>7</v>
      </c>
      <c r="P20" s="26">
        <v>92.8</v>
      </c>
      <c r="Q20" s="24" t="s">
        <v>60</v>
      </c>
    </row>
    <row r="21" spans="1:17" ht="14.5" customHeight="1" x14ac:dyDescent="0.35">
      <c r="A21" s="22" t="s">
        <v>129</v>
      </c>
      <c r="B21" s="24" t="s">
        <v>72</v>
      </c>
      <c r="C21" s="24" t="s">
        <v>76</v>
      </c>
      <c r="D21" s="34" t="s">
        <v>74</v>
      </c>
      <c r="E21" s="25">
        <v>759334.62</v>
      </c>
      <c r="F21" s="26">
        <v>368.14</v>
      </c>
      <c r="G21" s="30" t="s">
        <v>59</v>
      </c>
      <c r="H21" s="26" t="s">
        <v>113</v>
      </c>
      <c r="I21" s="26" t="s">
        <v>93</v>
      </c>
      <c r="J21" s="26" t="s">
        <v>51</v>
      </c>
      <c r="K21" s="26" t="s">
        <v>8</v>
      </c>
      <c r="L21" s="26" t="s">
        <v>7</v>
      </c>
      <c r="M21" s="26" t="s">
        <v>8</v>
      </c>
      <c r="N21" s="26" t="s">
        <v>64</v>
      </c>
      <c r="O21" s="23" t="s">
        <v>8</v>
      </c>
      <c r="P21" s="23">
        <v>75.3</v>
      </c>
      <c r="Q21" s="24" t="s">
        <v>60</v>
      </c>
    </row>
    <row r="22" spans="1:17" ht="14.5" customHeight="1" x14ac:dyDescent="0.35">
      <c r="A22" s="28" t="s">
        <v>130</v>
      </c>
      <c r="B22" s="38" t="s">
        <v>128</v>
      </c>
      <c r="C22" s="28" t="s">
        <v>100</v>
      </c>
      <c r="D22" s="24" t="s">
        <v>132</v>
      </c>
      <c r="E22" s="36">
        <v>95066.16</v>
      </c>
      <c r="F22" s="29">
        <v>40</v>
      </c>
      <c r="G22" s="37" t="s">
        <v>59</v>
      </c>
      <c r="H22" s="29" t="s">
        <v>115</v>
      </c>
      <c r="I22" s="29" t="s">
        <v>94</v>
      </c>
      <c r="J22" s="23" t="s">
        <v>6</v>
      </c>
      <c r="K22" s="29" t="s">
        <v>7</v>
      </c>
      <c r="L22" s="29" t="s">
        <v>8</v>
      </c>
      <c r="M22" s="29" t="s">
        <v>8</v>
      </c>
      <c r="N22" s="29" t="s">
        <v>64</v>
      </c>
      <c r="O22" s="29" t="s">
        <v>7</v>
      </c>
      <c r="P22" s="29">
        <v>72.3</v>
      </c>
      <c r="Q22" s="24" t="s">
        <v>60</v>
      </c>
    </row>
    <row r="23" spans="1:17" ht="14.5" customHeight="1" x14ac:dyDescent="0.35">
      <c r="A23" s="24" t="s">
        <v>131</v>
      </c>
      <c r="B23" s="28" t="s">
        <v>124</v>
      </c>
      <c r="C23" s="24" t="s">
        <v>76</v>
      </c>
      <c r="D23" s="24"/>
      <c r="E23" s="25">
        <v>595766.56000000006</v>
      </c>
      <c r="F23" s="26">
        <v>300</v>
      </c>
      <c r="G23" s="30" t="s">
        <v>59</v>
      </c>
      <c r="H23" s="26" t="s">
        <v>114</v>
      </c>
      <c r="I23" s="26" t="s">
        <v>82</v>
      </c>
      <c r="J23" s="26" t="s">
        <v>6</v>
      </c>
      <c r="K23" s="26" t="s">
        <v>8</v>
      </c>
      <c r="L23" s="26" t="s">
        <v>7</v>
      </c>
      <c r="M23" s="26" t="s">
        <v>8</v>
      </c>
      <c r="N23" s="26" t="s">
        <v>64</v>
      </c>
      <c r="O23" s="23" t="s">
        <v>7</v>
      </c>
      <c r="P23" s="26">
        <v>71.099999999999994</v>
      </c>
      <c r="Q23" s="24" t="s">
        <v>60</v>
      </c>
    </row>
    <row r="24" spans="1:17" ht="14.5" customHeight="1" x14ac:dyDescent="0.35">
      <c r="A24" s="24" t="s">
        <v>49</v>
      </c>
      <c r="B24" s="28" t="s">
        <v>125</v>
      </c>
      <c r="C24" s="24" t="s">
        <v>101</v>
      </c>
      <c r="D24" s="24"/>
      <c r="E24" s="25">
        <v>795379.59</v>
      </c>
      <c r="F24" s="26">
        <v>350</v>
      </c>
      <c r="G24" s="30" t="s">
        <v>59</v>
      </c>
      <c r="H24" s="26" t="s">
        <v>116</v>
      </c>
      <c r="I24" s="26" t="s">
        <v>95</v>
      </c>
      <c r="J24" s="26" t="s">
        <v>10</v>
      </c>
      <c r="K24" s="26" t="s">
        <v>8</v>
      </c>
      <c r="L24" s="26" t="s">
        <v>7</v>
      </c>
      <c r="M24" s="26" t="s">
        <v>8</v>
      </c>
      <c r="N24" s="26" t="s">
        <v>64</v>
      </c>
      <c r="O24" s="23" t="s">
        <v>7</v>
      </c>
      <c r="P24" s="26">
        <v>71</v>
      </c>
      <c r="Q24" s="24" t="s">
        <v>60</v>
      </c>
    </row>
    <row r="25" spans="1:17" ht="14.5" customHeight="1" x14ac:dyDescent="0.35">
      <c r="A25" s="24" t="s">
        <v>47</v>
      </c>
      <c r="B25" s="28" t="s">
        <v>126</v>
      </c>
      <c r="C25" s="24" t="s">
        <v>76</v>
      </c>
      <c r="D25" s="24"/>
      <c r="E25" s="25">
        <v>761953.06</v>
      </c>
      <c r="F25" s="26">
        <v>366.6</v>
      </c>
      <c r="G25" s="30" t="s">
        <v>59</v>
      </c>
      <c r="H25" s="26" t="s">
        <v>117</v>
      </c>
      <c r="I25" s="26" t="s">
        <v>96</v>
      </c>
      <c r="J25" s="26" t="s">
        <v>6</v>
      </c>
      <c r="K25" s="26" t="s">
        <v>8</v>
      </c>
      <c r="L25" s="26" t="s">
        <v>7</v>
      </c>
      <c r="M25" s="26" t="s">
        <v>8</v>
      </c>
      <c r="N25" s="26" t="s">
        <v>64</v>
      </c>
      <c r="O25" s="23" t="s">
        <v>7</v>
      </c>
      <c r="P25" s="27">
        <v>66</v>
      </c>
      <c r="Q25" s="24" t="s">
        <v>60</v>
      </c>
    </row>
    <row r="26" spans="1:17" ht="14.5" customHeight="1" x14ac:dyDescent="0.35"/>
    <row r="27" spans="1:17" ht="20.25" customHeight="1" x14ac:dyDescent="0.35">
      <c r="A27" s="35" t="s">
        <v>123</v>
      </c>
      <c r="B27" s="35"/>
      <c r="C27" s="35"/>
      <c r="D27" s="35"/>
      <c r="E27" s="35"/>
      <c r="F27" s="35"/>
      <c r="G27" s="35"/>
      <c r="H27" s="35"/>
      <c r="I27" s="35"/>
      <c r="J27" s="35"/>
      <c r="K27" s="35"/>
      <c r="L27" s="35"/>
      <c r="M27" s="35"/>
      <c r="N27" s="35"/>
      <c r="O27" s="35"/>
      <c r="P27" s="35"/>
      <c r="Q27" s="35"/>
    </row>
    <row r="28" spans="1:17" ht="59.25" customHeight="1" x14ac:dyDescent="0.35">
      <c r="A28" s="43" t="s">
        <v>133</v>
      </c>
      <c r="B28" s="43"/>
      <c r="C28" s="43"/>
      <c r="D28" s="43"/>
      <c r="E28" s="43"/>
      <c r="F28" s="43"/>
      <c r="G28" s="43"/>
      <c r="H28" s="43"/>
      <c r="I28" s="43"/>
      <c r="J28" s="43"/>
      <c r="K28" s="43"/>
      <c r="L28" s="43"/>
      <c r="M28" s="43"/>
      <c r="N28" s="43"/>
      <c r="O28" s="43"/>
      <c r="P28" s="43"/>
      <c r="Q28" s="43"/>
    </row>
    <row r="29" spans="1:17" ht="56.25" customHeight="1" x14ac:dyDescent="0.35">
      <c r="A29" s="40" t="s">
        <v>135</v>
      </c>
      <c r="B29" s="40"/>
      <c r="C29" s="40"/>
      <c r="D29" s="40"/>
      <c r="E29" s="40"/>
      <c r="F29" s="40"/>
      <c r="G29" s="40"/>
      <c r="H29" s="40"/>
      <c r="I29" s="40"/>
      <c r="J29" s="40"/>
      <c r="K29" s="40"/>
      <c r="L29" s="40"/>
      <c r="M29" s="40"/>
      <c r="N29" s="40"/>
      <c r="O29" s="40"/>
      <c r="P29" s="40"/>
      <c r="Q29" s="40"/>
    </row>
    <row r="30" spans="1:17" ht="54" customHeight="1" x14ac:dyDescent="0.35">
      <c r="A30" s="43" t="s">
        <v>134</v>
      </c>
      <c r="B30" s="43"/>
      <c r="C30" s="43"/>
      <c r="D30" s="43"/>
      <c r="E30" s="43"/>
      <c r="F30" s="43"/>
      <c r="G30" s="43"/>
      <c r="H30" s="43"/>
      <c r="I30" s="43"/>
      <c r="J30" s="43"/>
      <c r="K30" s="43"/>
      <c r="L30" s="43"/>
      <c r="M30" s="43"/>
      <c r="N30" s="43"/>
      <c r="O30" s="43"/>
      <c r="P30" s="43"/>
      <c r="Q30" s="43"/>
    </row>
    <row r="31" spans="1:17" ht="27" customHeight="1" x14ac:dyDescent="0.35">
      <c r="A31" s="43"/>
      <c r="B31" s="43"/>
      <c r="C31" s="43"/>
      <c r="D31" s="43"/>
      <c r="E31" s="43"/>
      <c r="F31" s="43"/>
      <c r="G31" s="43"/>
      <c r="H31" s="43"/>
      <c r="I31" s="43"/>
      <c r="J31" s="43"/>
      <c r="K31" s="43"/>
      <c r="L31" s="43"/>
      <c r="M31" s="43"/>
      <c r="N31" s="43"/>
      <c r="O31" s="43"/>
      <c r="P31" s="43"/>
      <c r="Q31" s="43"/>
    </row>
  </sheetData>
  <sheetProtection algorithmName="SHA-512" hashValue="Uk31v5y7TQ7In34V+otQDH/yw6+hTxQhToq+PQ/S3KMxo/m6ShVQ76rL+4yqGX2gQ7bYfeyQJfbzQmcoZGUaZg==" saltValue="iPNcwEjTPIE3AqBEpZ7Ykw==" spinCount="100000" sheet="1" objects="1" scenarios="1"/>
  <mergeCells count="6">
    <mergeCell ref="A2:Q2"/>
    <mergeCell ref="A29:Q29"/>
    <mergeCell ref="A3:Q3"/>
    <mergeCell ref="A28:Q28"/>
    <mergeCell ref="A31:Q31"/>
    <mergeCell ref="A30:Q30"/>
  </mergeCells>
  <pageMargins left="0.75" right="0.75" top="1" bottom="1" header="0.5" footer="0.5"/>
  <pageSetup orientation="portrait" r:id="rId1"/>
  <drawing r:id="rId2"/>
  <legacyDrawing r:id="rId3"/>
  <controls>
    <mc:AlternateContent xmlns:mc="http://schemas.openxmlformats.org/markup-compatibility/2006">
      <mc:Choice Requires="x14">
        <control shapeId="1027" r:id="rId4" name="Control 3">
          <controlPr defaultSize="0" r:id="rId5">
            <anchor moveWithCells="1">
              <from>
                <xdr:col>0</xdr:col>
                <xdr:colOff>622300</xdr:colOff>
                <xdr:row>3</xdr:row>
                <xdr:rowOff>6350</xdr:rowOff>
              </from>
              <to>
                <xdr:col>0</xdr:col>
                <xdr:colOff>1352550</xdr:colOff>
                <xdr:row>3</xdr:row>
                <xdr:rowOff>190500</xdr:rowOff>
              </to>
            </anchor>
          </controlPr>
        </control>
      </mc:Choice>
      <mc:Fallback>
        <control shapeId="1027" r:id="rId4" name="Control 3"/>
      </mc:Fallback>
    </mc:AlternateContent>
    <mc:AlternateContent xmlns:mc="http://schemas.openxmlformats.org/markup-compatibility/2006">
      <mc:Choice Requires="x14">
        <control shapeId="1026" r:id="rId6" name="Control 2">
          <controlPr defaultSize="0" r:id="rId5">
            <anchor moveWithCells="1">
              <from>
                <xdr:col>0</xdr:col>
                <xdr:colOff>0</xdr:colOff>
                <xdr:row>3</xdr:row>
                <xdr:rowOff>6350</xdr:rowOff>
              </from>
              <to>
                <xdr:col>0</xdr:col>
                <xdr:colOff>730250</xdr:colOff>
                <xdr:row>3</xdr:row>
                <xdr:rowOff>190500</xdr:rowOff>
              </to>
            </anchor>
          </controlPr>
        </control>
      </mc:Choice>
      <mc:Fallback>
        <control shapeId="1026" r:id="rId6" name="Control 2"/>
      </mc:Fallback>
    </mc:AlternateContent>
    <mc:AlternateContent xmlns:mc="http://schemas.openxmlformats.org/markup-compatibility/2006">
      <mc:Choice Requires="x14">
        <control shapeId="1025" r:id="rId7" name="Control 1">
          <controlPr defaultSize="0" r:id="rId5">
            <anchor moveWithCells="1">
              <from>
                <xdr:col>0</xdr:col>
                <xdr:colOff>0</xdr:colOff>
                <xdr:row>3</xdr:row>
                <xdr:rowOff>6350</xdr:rowOff>
              </from>
              <to>
                <xdr:col>0</xdr:col>
                <xdr:colOff>730250</xdr:colOff>
                <xdr:row>3</xdr:row>
                <xdr:rowOff>190500</xdr:rowOff>
              </to>
            </anchor>
          </controlPr>
        </control>
      </mc:Choice>
      <mc:Fallback>
        <control shapeId="1025" r:id="rId7" name="Control 1"/>
      </mc:Fallback>
    </mc:AlternateContent>
  </control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4.5" x14ac:dyDescent="0.35"/>
  <cols>
    <col min="6" max="6" width="12.26953125" customWidth="1"/>
    <col min="20" max="20" width="15.1796875" customWidth="1"/>
    <col min="21" max="21" width="6.81640625" style="8" customWidth="1"/>
    <col min="22" max="22" width="13.54296875" customWidth="1"/>
    <col min="23" max="23" width="14.453125" customWidth="1"/>
    <col min="24" max="24" width="10.81640625" customWidth="1"/>
  </cols>
  <sheetData>
    <row r="1" spans="1:24" ht="72.5" x14ac:dyDescent="0.3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29" x14ac:dyDescent="0.3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29" x14ac:dyDescent="0.3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35">
      <c r="V4" s="3" t="s">
        <v>17</v>
      </c>
      <c r="W4" s="4">
        <f>SUM(C:C)</f>
        <v>12762981.49</v>
      </c>
      <c r="X4" s="17">
        <f>Total_Incentives!$W4/W6</f>
        <v>1</v>
      </c>
    </row>
    <row r="5" spans="1:24" x14ac:dyDescent="0.35">
      <c r="V5" s="3" t="s">
        <v>18</v>
      </c>
      <c r="W5" s="4">
        <f>SUMIF(C:C,"&lt;=250",F:F)</f>
        <v>0</v>
      </c>
      <c r="X5" s="17"/>
    </row>
    <row r="6" spans="1:24" x14ac:dyDescent="0.35">
      <c r="V6" s="5" t="s">
        <v>23</v>
      </c>
      <c r="W6" s="6">
        <f>SUM(W2:W3)</f>
        <v>12762981.49</v>
      </c>
      <c r="X6" s="18"/>
    </row>
    <row r="7" spans="1:24" x14ac:dyDescent="0.35">
      <c r="X7" s="8"/>
    </row>
    <row r="8" spans="1:24" x14ac:dyDescent="0.3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75293D6BCF7C4EADDCE477934659E3" ma:contentTypeVersion="13" ma:contentTypeDescription="Create a new document." ma:contentTypeScope="" ma:versionID="72e10c30d503bfbd229739eae02d8463">
  <xsd:schema xmlns:xsd="http://www.w3.org/2001/XMLSchema" xmlns:xs="http://www.w3.org/2001/XMLSchema" xmlns:p="http://schemas.microsoft.com/office/2006/metadata/properties" xmlns:ns3="129bbfde-c672-496e-9395-e2ced961aa48" xmlns:ns4="2b687151-ea2a-4b73-9e83-81db15b8b802" targetNamespace="http://schemas.microsoft.com/office/2006/metadata/properties" ma:root="true" ma:fieldsID="75c0b9524526b0f00adea72f486ed2c5" ns3:_="" ns4:_="">
    <xsd:import namespace="129bbfde-c672-496e-9395-e2ced961aa48"/>
    <xsd:import namespace="2b687151-ea2a-4b73-9e83-81db15b8b80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bbfde-c672-496e-9395-e2ced961a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687151-ea2a-4b73-9e83-81db15b8b8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660E8D-E394-45C4-9ACF-3F8DDBC6A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bbfde-c672-496e-9395-e2ced961aa48"/>
    <ds:schemaRef ds:uri="2b687151-ea2a-4b73-9e83-81db15b8b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http://purl.org/dc/terms/"/>
    <ds:schemaRef ds:uri="http://schemas.microsoft.com/office/2006/metadata/properties"/>
    <ds:schemaRef ds:uri="http://schemas.microsoft.com/office/2006/documentManagement/types"/>
    <ds:schemaRef ds:uri="129bbfde-c672-496e-9395-e2ced961aa48"/>
    <ds:schemaRef ds:uri="http://schemas.microsoft.com/office/infopath/2007/PartnerControls"/>
    <ds:schemaRef ds:uri="http://schemas.openxmlformats.org/package/2006/metadata/core-properties"/>
    <ds:schemaRef ds:uri="http://www.w3.org/XML/1998/namespace"/>
    <ds:schemaRef ds:uri="2b687151-ea2a-4b73-9e83-81db15b8b802"/>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NPPF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2020-10-16T15:55:00Z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0x010100B875293D6BCF7C4EADDCE477934659E3</vt:lpwstr>
  </property>
</Properties>
</file>